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asinski Beograd - Nastava\1 Vrednovanje projekata u oblasti IT V godina  _ sreda od 14h jesenji\2 Prezentacije IMihajlovic\"/>
    </mc:Choice>
  </mc:AlternateContent>
  <bookViews>
    <workbookView xWindow="0" yWindow="0" windowWidth="19200" windowHeight="7236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H2" i="1"/>
  <c r="N2" i="1" l="1"/>
  <c r="M15" i="1"/>
  <c r="Q14" i="1"/>
  <c r="R3" i="1"/>
  <c r="R15" i="1" s="1"/>
  <c r="M3" i="1"/>
  <c r="L14" i="1"/>
  <c r="I2" i="1"/>
  <c r="C2" i="1"/>
</calcChain>
</file>

<file path=xl/sharedStrings.xml><?xml version="1.0" encoding="utf-8"?>
<sst xmlns="http://schemas.openxmlformats.org/spreadsheetml/2006/main" count="19" uniqueCount="6">
  <si>
    <t>Cash Flow</t>
  </si>
  <si>
    <t>NPV</t>
  </si>
  <si>
    <t>diskontna stopa</t>
  </si>
  <si>
    <t>IRR</t>
  </si>
  <si>
    <t>PV</t>
  </si>
  <si>
    <t>Diskontna stopa (i)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</si>
</sst>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9" fontId="0" fillId="0" borderId="0" xfId="0" applyNumberFormat="1"/>
    <xf numFmtId="1" fontId="2" fillId="0" borderId="0" xfId="0" applyNumberFormat="1" applyFon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Sheet1!$C$18</c:f>
              <c:strCache>
                <c:ptCount val="1"/>
                <c:pt idx="0">
                  <c:v>NPV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Sheet1!$B$19:$B$20</c:f>
              <c:numCache>
                <c:formatCode>General</c:formatCode>
                <c:ptCount val="2"/>
                <c:pt idx="0">
                  <c:v>9</c:v>
                </c:pt>
                <c:pt idx="1">
                  <c:v>24</c:v>
                </c:pt>
              </c:numCache>
            </c:numRef>
          </c:xVal>
          <c:yVal>
            <c:numRef>
              <c:f>Sheet1!$C$19:$C$20</c:f>
              <c:numCache>
                <c:formatCode>General</c:formatCode>
                <c:ptCount val="2"/>
                <c:pt idx="0">
                  <c:v>5215114</c:v>
                </c:pt>
                <c:pt idx="1">
                  <c:v>-900154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0742480"/>
        <c:axId val="1630732144"/>
      </c:scatterChart>
      <c:valAx>
        <c:axId val="1630742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732144"/>
        <c:crosses val="autoZero"/>
        <c:crossBetween val="midCat"/>
      </c:valAx>
      <c:valAx>
        <c:axId val="163073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07424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472440</xdr:colOff>
      <xdr:row>11</xdr:row>
      <xdr:rowOff>60960</xdr:rowOff>
    </xdr:from>
    <xdr:to>
      <xdr:col>10</xdr:col>
      <xdr:colOff>327660</xdr:colOff>
      <xdr:row>26</xdr:row>
      <xdr:rowOff>60960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0.38167</cdr:x>
      <cdr:y>0.13889</cdr:y>
    </cdr:from>
    <cdr:to>
      <cdr:x>0.79167</cdr:x>
      <cdr:y>0.82778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1744980" y="381000"/>
          <a:ext cx="1874520" cy="188976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D2" sqref="D2"/>
    </sheetView>
  </sheetViews>
  <sheetFormatPr defaultRowHeight="14.4" x14ac:dyDescent="0.3"/>
  <cols>
    <col min="1" max="1" width="15.109375" customWidth="1"/>
    <col min="2" max="2" width="14" customWidth="1"/>
    <col min="4" max="4" width="15.44140625" customWidth="1"/>
    <col min="6" max="6" width="15.44140625" customWidth="1"/>
    <col min="17" max="17" width="10" customWidth="1"/>
  </cols>
  <sheetData>
    <row r="1" spans="1:19" x14ac:dyDescent="0.3">
      <c r="A1" s="1" t="s">
        <v>2</v>
      </c>
      <c r="B1" s="1" t="s">
        <v>0</v>
      </c>
      <c r="C1" s="1" t="s">
        <v>1</v>
      </c>
      <c r="D1" s="1" t="s">
        <v>3</v>
      </c>
      <c r="F1" s="1" t="s">
        <v>2</v>
      </c>
      <c r="G1" s="1" t="s">
        <v>0</v>
      </c>
      <c r="H1" s="1" t="s">
        <v>1</v>
      </c>
      <c r="I1" s="1" t="s">
        <v>3</v>
      </c>
      <c r="K1" s="1" t="s">
        <v>2</v>
      </c>
      <c r="L1" s="1" t="s">
        <v>0</v>
      </c>
      <c r="M1" s="1" t="s">
        <v>4</v>
      </c>
      <c r="N1" s="1" t="s">
        <v>3</v>
      </c>
      <c r="P1" s="1" t="s">
        <v>2</v>
      </c>
      <c r="Q1" s="1" t="s">
        <v>0</v>
      </c>
      <c r="R1" s="1" t="s">
        <v>4</v>
      </c>
      <c r="S1" s="1"/>
    </row>
    <row r="2" spans="1:19" x14ac:dyDescent="0.3">
      <c r="A2" s="2">
        <v>0.09</v>
      </c>
      <c r="B2">
        <v>2000</v>
      </c>
      <c r="C2" s="3">
        <f>NPV(A2,B2:B12)</f>
        <v>69338.096938474337</v>
      </c>
      <c r="D2" s="2" t="e">
        <f>IRR(B2:B12)</f>
        <v>#NUM!</v>
      </c>
      <c r="E2" s="2"/>
      <c r="F2" s="2">
        <v>0.09</v>
      </c>
      <c r="G2">
        <v>-1450000</v>
      </c>
      <c r="H2" s="3">
        <f>NPV(F2,G2:G9)</f>
        <v>-445238.80329973565</v>
      </c>
      <c r="I2" s="2">
        <f>IRR(G2:G9)</f>
        <v>1.5279115714434965E-3</v>
      </c>
      <c r="J2" s="2"/>
      <c r="K2" s="2">
        <v>0.09</v>
      </c>
      <c r="L2">
        <v>-3269345</v>
      </c>
      <c r="M2" s="3"/>
      <c r="N2" s="2">
        <f>IRR(L2:L13)</f>
        <v>0.19987802378545538</v>
      </c>
      <c r="P2" s="2">
        <v>0.24</v>
      </c>
      <c r="Q2">
        <v>-3269345</v>
      </c>
    </row>
    <row r="3" spans="1:19" x14ac:dyDescent="0.3">
      <c r="B3">
        <v>3200</v>
      </c>
      <c r="C3" s="2"/>
      <c r="D3" s="2"/>
      <c r="G3">
        <v>-400000</v>
      </c>
      <c r="I3" s="2"/>
      <c r="L3">
        <v>-95808</v>
      </c>
      <c r="M3" s="3">
        <f>NPV(K2,L3:L13)</f>
        <v>8484458.9881489743</v>
      </c>
      <c r="Q3">
        <v>-95808</v>
      </c>
      <c r="R3" s="3">
        <f>NPV(P2,Q3:Q13)</f>
        <v>2369190.8556882115</v>
      </c>
    </row>
    <row r="4" spans="1:19" x14ac:dyDescent="0.3">
      <c r="B4">
        <v>-5500</v>
      </c>
      <c r="G4">
        <v>308500</v>
      </c>
      <c r="L4">
        <v>610179</v>
      </c>
      <c r="Q4">
        <v>610179</v>
      </c>
    </row>
    <row r="5" spans="1:19" x14ac:dyDescent="0.3">
      <c r="B5">
        <v>15000</v>
      </c>
      <c r="G5">
        <v>416305</v>
      </c>
      <c r="L5">
        <v>-290688</v>
      </c>
      <c r="Q5">
        <v>-290688</v>
      </c>
    </row>
    <row r="6" spans="1:19" x14ac:dyDescent="0.3">
      <c r="B6">
        <v>15400</v>
      </c>
      <c r="G6">
        <v>468633</v>
      </c>
      <c r="L6">
        <v>1206249</v>
      </c>
      <c r="Q6">
        <v>1206249</v>
      </c>
    </row>
    <row r="7" spans="1:19" x14ac:dyDescent="0.3">
      <c r="B7">
        <v>-23600</v>
      </c>
      <c r="G7">
        <v>439856.4</v>
      </c>
      <c r="L7">
        <v>-3018992</v>
      </c>
      <c r="Q7">
        <v>-3018992</v>
      </c>
    </row>
    <row r="8" spans="1:19" x14ac:dyDescent="0.3">
      <c r="B8">
        <v>7600</v>
      </c>
      <c r="G8">
        <v>169255.3</v>
      </c>
      <c r="L8">
        <v>1248197</v>
      </c>
      <c r="Q8">
        <v>1248197</v>
      </c>
    </row>
    <row r="9" spans="1:19" x14ac:dyDescent="0.3">
      <c r="B9">
        <v>3500</v>
      </c>
      <c r="G9">
        <v>58041.599999999999</v>
      </c>
      <c r="L9">
        <v>-742547</v>
      </c>
      <c r="Q9">
        <v>-742547</v>
      </c>
    </row>
    <row r="10" spans="1:19" x14ac:dyDescent="0.3">
      <c r="B10">
        <v>-600</v>
      </c>
      <c r="L10">
        <v>1321425</v>
      </c>
      <c r="Q10">
        <v>1321425</v>
      </c>
    </row>
    <row r="11" spans="1:19" x14ac:dyDescent="0.3">
      <c r="B11">
        <v>96800</v>
      </c>
      <c r="L11">
        <v>-1156743</v>
      </c>
      <c r="Q11">
        <v>-1156743</v>
      </c>
    </row>
    <row r="12" spans="1:19" x14ac:dyDescent="0.3">
      <c r="B12">
        <v>41200</v>
      </c>
      <c r="L12">
        <v>22249453</v>
      </c>
      <c r="Q12">
        <v>22249453</v>
      </c>
    </row>
    <row r="13" spans="1:19" x14ac:dyDescent="0.3">
      <c r="L13">
        <v>-1228815</v>
      </c>
      <c r="Q13">
        <v>-1228815</v>
      </c>
    </row>
    <row r="14" spans="1:19" x14ac:dyDescent="0.3">
      <c r="L14">
        <f>SUM(L2:L13)</f>
        <v>16832565</v>
      </c>
      <c r="Q14">
        <f>SUM(Q2:Q13)</f>
        <v>16832565</v>
      </c>
    </row>
    <row r="15" spans="1:19" x14ac:dyDescent="0.3">
      <c r="L15" s="1" t="s">
        <v>1</v>
      </c>
      <c r="M15" s="4">
        <f>M3+L2</f>
        <v>5215113.9881489743</v>
      </c>
      <c r="Q15" s="1" t="s">
        <v>1</v>
      </c>
      <c r="R15" s="4">
        <f>R3+Q2</f>
        <v>-900154.14431178849</v>
      </c>
    </row>
    <row r="18" spans="2:3" x14ac:dyDescent="0.3">
      <c r="B18" s="1" t="s">
        <v>5</v>
      </c>
      <c r="C18" s="1" t="s">
        <v>1</v>
      </c>
    </row>
    <row r="19" spans="2:3" x14ac:dyDescent="0.3">
      <c r="B19">
        <v>9</v>
      </c>
      <c r="C19">
        <v>5215114</v>
      </c>
    </row>
    <row r="20" spans="2:3" x14ac:dyDescent="0.3">
      <c r="B20">
        <v>24</v>
      </c>
      <c r="C20">
        <v>-900154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SJM</dc:creator>
  <cp:lastModifiedBy>SJM</cp:lastModifiedBy>
  <dcterms:created xsi:type="dcterms:W3CDTF">2022-07-30T11:41:15Z</dcterms:created>
  <dcterms:modified xsi:type="dcterms:W3CDTF">2023-11-19T16:40:46Z</dcterms:modified>
</cp:coreProperties>
</file>