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artina\Desktop\"/>
    </mc:Choice>
  </mc:AlternateContent>
  <xr:revisionPtr revIDLastSave="0" documentId="13_ncr:1_{EF13EDF3-1A59-4193-A131-1A5588D19B9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6" i="1"/>
  <c r="G6" i="1"/>
  <c r="G7" i="1"/>
  <c r="J6" i="1"/>
  <c r="J7" i="1"/>
  <c r="V7" i="1" s="1"/>
  <c r="L6" i="1"/>
  <c r="N6" i="1"/>
  <c r="P6" i="1"/>
  <c r="R6" i="1"/>
  <c r="G4" i="1"/>
  <c r="G5" i="1"/>
  <c r="G8" i="1"/>
  <c r="G9" i="1"/>
  <c r="G10" i="1"/>
  <c r="V10" i="1" s="1"/>
  <c r="G11" i="1"/>
  <c r="V11" i="1" s="1"/>
  <c r="G12" i="1"/>
  <c r="V12" i="1" s="1"/>
  <c r="G13" i="1"/>
  <c r="V13" i="1" s="1"/>
  <c r="G14" i="1"/>
  <c r="V14" i="1" s="1"/>
  <c r="G15" i="1"/>
  <c r="G16" i="1"/>
  <c r="G17" i="1"/>
  <c r="G18" i="1"/>
  <c r="G19" i="1"/>
  <c r="V19" i="1" s="1"/>
  <c r="G20" i="1"/>
  <c r="V20" i="1" s="1"/>
  <c r="G21" i="1"/>
  <c r="V21" i="1" s="1"/>
  <c r="G22" i="1"/>
  <c r="V22" i="1" s="1"/>
  <c r="G23" i="1"/>
  <c r="G24" i="1"/>
  <c r="G25" i="1"/>
  <c r="G26" i="1"/>
  <c r="G27" i="1"/>
  <c r="G28" i="1"/>
  <c r="V28" i="1" s="1"/>
  <c r="G29" i="1"/>
  <c r="V29" i="1" s="1"/>
  <c r="G30" i="1"/>
  <c r="V30" i="1" s="1"/>
  <c r="G31" i="1"/>
  <c r="G32" i="1"/>
  <c r="G33" i="1"/>
  <c r="G34" i="1"/>
  <c r="G35" i="1"/>
  <c r="G36" i="1"/>
  <c r="V36" i="1" s="1"/>
  <c r="G37" i="1"/>
  <c r="V37" i="1" s="1"/>
  <c r="G38" i="1"/>
  <c r="V38" i="1" s="1"/>
  <c r="G3" i="1"/>
  <c r="V15" i="1"/>
  <c r="V18" i="1"/>
  <c r="V24" i="1"/>
  <c r="V25" i="1"/>
  <c r="V26" i="1"/>
  <c r="V31" i="1"/>
  <c r="V33" i="1"/>
  <c r="V34" i="1"/>
  <c r="V3" i="1"/>
  <c r="E4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" i="1"/>
  <c r="R38" i="1"/>
  <c r="R4" i="1"/>
  <c r="R5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P4" i="1"/>
  <c r="P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N4" i="1"/>
  <c r="N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L4" i="1"/>
  <c r="L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J4" i="1"/>
  <c r="J5" i="1"/>
  <c r="J8" i="1"/>
  <c r="V8" i="1" s="1"/>
  <c r="J9" i="1"/>
  <c r="V9" i="1" s="1"/>
  <c r="J10" i="1"/>
  <c r="J11" i="1"/>
  <c r="J12" i="1"/>
  <c r="J13" i="1"/>
  <c r="J14" i="1"/>
  <c r="J15" i="1"/>
  <c r="J16" i="1"/>
  <c r="V16" i="1" s="1"/>
  <c r="J17" i="1"/>
  <c r="V17" i="1" s="1"/>
  <c r="J18" i="1"/>
  <c r="J19" i="1"/>
  <c r="J20" i="1"/>
  <c r="J21" i="1"/>
  <c r="J22" i="1"/>
  <c r="J23" i="1"/>
  <c r="V23" i="1" s="1"/>
  <c r="J24" i="1"/>
  <c r="J25" i="1"/>
  <c r="J26" i="1"/>
  <c r="J27" i="1"/>
  <c r="J28" i="1"/>
  <c r="J29" i="1"/>
  <c r="J30" i="1"/>
  <c r="J31" i="1"/>
  <c r="J32" i="1"/>
  <c r="V32" i="1" s="1"/>
  <c r="J33" i="1"/>
  <c r="J34" i="1"/>
  <c r="J35" i="1"/>
  <c r="J36" i="1"/>
  <c r="J37" i="1"/>
  <c r="J38" i="1"/>
  <c r="R3" i="1"/>
  <c r="P3" i="1"/>
  <c r="N3" i="1"/>
  <c r="L3" i="1"/>
  <c r="J3" i="1"/>
  <c r="V5" i="1" l="1"/>
  <c r="W5" i="1" s="1"/>
  <c r="V4" i="1"/>
  <c r="V27" i="1"/>
  <c r="W27" i="1" s="1"/>
  <c r="V35" i="1"/>
  <c r="W35" i="1" s="1"/>
  <c r="V6" i="1"/>
  <c r="W6" i="1" s="1"/>
  <c r="W10" i="1"/>
  <c r="W26" i="1"/>
  <c r="W15" i="1"/>
  <c r="W7" i="1"/>
  <c r="W8" i="1"/>
  <c r="W9" i="1"/>
  <c r="W23" i="1"/>
  <c r="W31" i="1"/>
  <c r="W34" i="1"/>
  <c r="W18" i="1"/>
  <c r="W32" i="1"/>
  <c r="W16" i="1"/>
  <c r="W24" i="1"/>
  <c r="W38" i="1"/>
  <c r="W25" i="1"/>
  <c r="W17" i="1"/>
  <c r="W30" i="1"/>
  <c r="W22" i="1"/>
  <c r="W14" i="1"/>
  <c r="W33" i="1"/>
  <c r="W37" i="1"/>
  <c r="W29" i="1"/>
  <c r="W13" i="1"/>
  <c r="W21" i="1"/>
  <c r="W20" i="1"/>
  <c r="W12" i="1"/>
  <c r="W19" i="1"/>
  <c r="W11" i="1"/>
  <c r="W36" i="1"/>
  <c r="W28" i="1"/>
  <c r="W4" i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2" i="4"/>
  <c r="E41" i="4" l="1"/>
  <c r="F41" i="4" s="1"/>
  <c r="C41" i="4" s="1"/>
  <c r="E9" i="4"/>
  <c r="F9" i="4" s="1"/>
  <c r="C9" i="4" s="1"/>
  <c r="E63" i="4"/>
  <c r="F63" i="4" s="1"/>
  <c r="C63" i="4" s="1"/>
  <c r="E55" i="4"/>
  <c r="F55" i="4" s="1"/>
  <c r="C55" i="4" s="1"/>
  <c r="E47" i="4"/>
  <c r="F47" i="4" s="1"/>
  <c r="C47" i="4" s="1"/>
  <c r="E39" i="4"/>
  <c r="F39" i="4" s="1"/>
  <c r="C39" i="4" s="1"/>
  <c r="E31" i="4"/>
  <c r="F31" i="4" s="1"/>
  <c r="C31" i="4" s="1"/>
  <c r="E23" i="4"/>
  <c r="F23" i="4" s="1"/>
  <c r="C23" i="4" s="1"/>
  <c r="E15" i="4"/>
  <c r="F15" i="4" s="1"/>
  <c r="C15" i="4" s="1"/>
  <c r="E7" i="4"/>
  <c r="F7" i="4" s="1"/>
  <c r="C7" i="4" s="1"/>
  <c r="E57" i="4"/>
  <c r="F57" i="4" s="1"/>
  <c r="C57" i="4" s="1"/>
  <c r="E25" i="4"/>
  <c r="F25" i="4" s="1"/>
  <c r="C25" i="4" s="1"/>
  <c r="E54" i="4"/>
  <c r="F54" i="4" s="1"/>
  <c r="C54" i="4" s="1"/>
  <c r="E46" i="4"/>
  <c r="F46" i="4" s="1"/>
  <c r="C46" i="4" s="1"/>
  <c r="E38" i="4"/>
  <c r="F38" i="4" s="1"/>
  <c r="C38" i="4" s="1"/>
  <c r="E30" i="4"/>
  <c r="F30" i="4" s="1"/>
  <c r="C30" i="4" s="1"/>
  <c r="E22" i="4"/>
  <c r="F22" i="4" s="1"/>
  <c r="C22" i="4" s="1"/>
  <c r="E14" i="4"/>
  <c r="F14" i="4" s="1"/>
  <c r="C14" i="4" s="1"/>
  <c r="E6" i="4"/>
  <c r="F6" i="4" s="1"/>
  <c r="C6" i="4" s="1"/>
  <c r="E49" i="4"/>
  <c r="F49" i="4" s="1"/>
  <c r="C49" i="4" s="1"/>
  <c r="E17" i="4"/>
  <c r="F17" i="4" s="1"/>
  <c r="C17" i="4" s="1"/>
  <c r="E62" i="4"/>
  <c r="F62" i="4" s="1"/>
  <c r="C62" i="4" s="1"/>
  <c r="E61" i="4"/>
  <c r="F61" i="4" s="1"/>
  <c r="C61" i="4" s="1"/>
  <c r="E53" i="4"/>
  <c r="F53" i="4" s="1"/>
  <c r="C53" i="4" s="1"/>
  <c r="E45" i="4"/>
  <c r="F45" i="4" s="1"/>
  <c r="C45" i="4" s="1"/>
  <c r="E37" i="4"/>
  <c r="F37" i="4" s="1"/>
  <c r="C37" i="4" s="1"/>
  <c r="E29" i="4"/>
  <c r="F29" i="4" s="1"/>
  <c r="C29" i="4" s="1"/>
  <c r="E21" i="4"/>
  <c r="F21" i="4" s="1"/>
  <c r="C21" i="4" s="1"/>
  <c r="E13" i="4"/>
  <c r="F13" i="4" s="1"/>
  <c r="C13" i="4" s="1"/>
  <c r="E44" i="4"/>
  <c r="F44" i="4" s="1"/>
  <c r="C44" i="4" s="1"/>
  <c r="E33" i="4"/>
  <c r="F33" i="4" s="1"/>
  <c r="C33" i="4" s="1"/>
  <c r="E59" i="4"/>
  <c r="F59" i="4" s="1"/>
  <c r="C59" i="4" s="1"/>
  <c r="E51" i="4"/>
  <c r="F51" i="4" s="1"/>
  <c r="C51" i="4" s="1"/>
  <c r="E43" i="4"/>
  <c r="F43" i="4" s="1"/>
  <c r="C43" i="4" s="1"/>
  <c r="E35" i="4"/>
  <c r="F35" i="4" s="1"/>
  <c r="C35" i="4" s="1"/>
  <c r="E27" i="4"/>
  <c r="F27" i="4" s="1"/>
  <c r="C27" i="4" s="1"/>
  <c r="E19" i="4"/>
  <c r="F19" i="4" s="1"/>
  <c r="C19" i="4" s="1"/>
  <c r="E11" i="4"/>
  <c r="F11" i="4" s="1"/>
  <c r="C11" i="4" s="1"/>
  <c r="E3" i="4"/>
  <c r="F3" i="4" s="1"/>
  <c r="C3" i="4" s="1"/>
  <c r="E58" i="4"/>
  <c r="F58" i="4" s="1"/>
  <c r="C58" i="4" s="1"/>
  <c r="E50" i="4"/>
  <c r="F50" i="4" s="1"/>
  <c r="C50" i="4" s="1"/>
  <c r="E42" i="4"/>
  <c r="F42" i="4" s="1"/>
  <c r="C42" i="4" s="1"/>
  <c r="E34" i="4"/>
  <c r="F34" i="4" s="1"/>
  <c r="C34" i="4" s="1"/>
  <c r="E26" i="4"/>
  <c r="F26" i="4" s="1"/>
  <c r="C26" i="4" s="1"/>
  <c r="E18" i="4"/>
  <c r="F18" i="4" s="1"/>
  <c r="C18" i="4" s="1"/>
  <c r="E10" i="4"/>
  <c r="F10" i="4" s="1"/>
  <c r="C10" i="4" s="1"/>
  <c r="E48" i="4"/>
  <c r="F48" i="4" s="1"/>
  <c r="C48" i="4" s="1"/>
  <c r="E40" i="4"/>
  <c r="F40" i="4" s="1"/>
  <c r="C40" i="4" s="1"/>
  <c r="E32" i="4"/>
  <c r="F32" i="4" s="1"/>
  <c r="C32" i="4" s="1"/>
  <c r="E16" i="4"/>
  <c r="F16" i="4" s="1"/>
  <c r="C16" i="4" s="1"/>
  <c r="E8" i="4"/>
  <c r="F8" i="4" s="1"/>
  <c r="C8" i="4" s="1"/>
  <c r="E56" i="4"/>
  <c r="F56" i="4" s="1"/>
  <c r="C56" i="4" s="1"/>
  <c r="E24" i="4"/>
  <c r="F24" i="4" s="1"/>
  <c r="C24" i="4" s="1"/>
  <c r="E2" i="4"/>
  <c r="F2" i="4" s="1"/>
  <c r="C2" i="4" s="1"/>
  <c r="E5" i="4"/>
  <c r="F5" i="4" s="1"/>
  <c r="C5" i="4" s="1"/>
  <c r="E60" i="4"/>
  <c r="F60" i="4" s="1"/>
  <c r="C60" i="4" s="1"/>
  <c r="E52" i="4"/>
  <c r="F52" i="4" s="1"/>
  <c r="C52" i="4" s="1"/>
  <c r="E36" i="4"/>
  <c r="F36" i="4" s="1"/>
  <c r="C36" i="4" s="1"/>
  <c r="E28" i="4"/>
  <c r="F28" i="4" s="1"/>
  <c r="C28" i="4" s="1"/>
  <c r="E20" i="4"/>
  <c r="F20" i="4" s="1"/>
  <c r="C20" i="4" s="1"/>
  <c r="E12" i="4"/>
  <c r="F12" i="4" s="1"/>
  <c r="C12" i="4" s="1"/>
  <c r="E4" i="4"/>
  <c r="F4" i="4" s="1"/>
  <c r="C4" i="4" s="1"/>
  <c r="W3" i="1"/>
</calcChain>
</file>

<file path=xl/sharedStrings.xml><?xml version="1.0" encoding="utf-8"?>
<sst xmlns="http://schemas.openxmlformats.org/spreadsheetml/2006/main" count="442" uniqueCount="233">
  <si>
    <t>Број индекса</t>
  </si>
  <si>
    <t>Вежба 1</t>
  </si>
  <si>
    <t>Вежба 2</t>
  </si>
  <si>
    <t>Вежба 3</t>
  </si>
  <si>
    <t>Вежба 4</t>
  </si>
  <si>
    <t>Вежба 5</t>
  </si>
  <si>
    <t>Σ</t>
  </si>
  <si>
    <t>Тест 1</t>
  </si>
  <si>
    <t>Тест 2</t>
  </si>
  <si>
    <t>Оцена</t>
  </si>
  <si>
    <t>Додатни</t>
  </si>
  <si>
    <t>Презиме и име</t>
  </si>
  <si>
    <t>Тодосијевић Теодора</t>
  </si>
  <si>
    <t>Тешић Саво</t>
  </si>
  <si>
    <t>Николић Марија</t>
  </si>
  <si>
    <t>Николић Михаило</t>
  </si>
  <si>
    <t>Недељковић Никола</t>
  </si>
  <si>
    <t>Пашајлић Немања</t>
  </si>
  <si>
    <t>Пауновић Филип</t>
  </si>
  <si>
    <t>Џелајлија Илија</t>
  </si>
  <si>
    <t>Матић Ирена</t>
  </si>
  <si>
    <t>Требјешанин Борислав</t>
  </si>
  <si>
    <t>Трифуновић Огњен</t>
  </si>
  <si>
    <t>Марковић Ивана</t>
  </si>
  <si>
    <t>Стефановић Никола</t>
  </si>
  <si>
    <t>Аксовић Ивана</t>
  </si>
  <si>
    <t>Петровић Ирена</t>
  </si>
  <si>
    <t>Стојановић Сања</t>
  </si>
  <si>
    <t>Брзуља Марина</t>
  </si>
  <si>
    <t>540/18</t>
  </si>
  <si>
    <t>537/18</t>
  </si>
  <si>
    <t>351/18</t>
  </si>
  <si>
    <t>354/18</t>
  </si>
  <si>
    <t>343/18</t>
  </si>
  <si>
    <t>386/18</t>
  </si>
  <si>
    <t>385/18</t>
  </si>
  <si>
    <t>592/18</t>
  </si>
  <si>
    <t>292/18</t>
  </si>
  <si>
    <t>551/18</t>
  </si>
  <si>
    <t>554/18</t>
  </si>
  <si>
    <t>282/18</t>
  </si>
  <si>
    <t>242/18</t>
  </si>
  <si>
    <t>542/18</t>
  </si>
  <si>
    <t>4/18</t>
  </si>
  <si>
    <t>403/18</t>
  </si>
  <si>
    <t>523/18</t>
  </si>
  <si>
    <t>41/18</t>
  </si>
  <si>
    <t>402/18</t>
  </si>
  <si>
    <t>Остојић Алекса</t>
  </si>
  <si>
    <t>366/18</t>
  </si>
  <si>
    <t xml:space="preserve">Крстић Богдан </t>
  </si>
  <si>
    <t>Ковачевић Матија</t>
  </si>
  <si>
    <t>Божић Јелена</t>
  </si>
  <si>
    <t>31/18</t>
  </si>
  <si>
    <t>Брајковић Јована</t>
  </si>
  <si>
    <t>38/18</t>
  </si>
  <si>
    <t>Вељковић Милош</t>
  </si>
  <si>
    <t>64/15</t>
  </si>
  <si>
    <t>81/18</t>
  </si>
  <si>
    <t>Глишовић Бојана</t>
  </si>
  <si>
    <t>Дубоњац Мирјана</t>
  </si>
  <si>
    <t>154/17</t>
  </si>
  <si>
    <t>Думић Далибор</t>
  </si>
  <si>
    <t>106/18</t>
  </si>
  <si>
    <t>Ђачић Теодора</t>
  </si>
  <si>
    <t>160/17</t>
  </si>
  <si>
    <t>Ђорђевић Михајло</t>
  </si>
  <si>
    <t>Ђурић Богољуб</t>
  </si>
  <si>
    <t>Живадиновић Ђорђе</t>
  </si>
  <si>
    <t>132/18</t>
  </si>
  <si>
    <t>119/18</t>
  </si>
  <si>
    <t>111/18</t>
  </si>
  <si>
    <t>Живојиновић Петар</t>
  </si>
  <si>
    <t>135/18</t>
  </si>
  <si>
    <t>Заковић Урош</t>
  </si>
  <si>
    <t>138/18</t>
  </si>
  <si>
    <t>Ивановић Васко</t>
  </si>
  <si>
    <t>148/18</t>
  </si>
  <si>
    <t>Јеремић Даница</t>
  </si>
  <si>
    <t>180/18</t>
  </si>
  <si>
    <t>Јовановић Немања</t>
  </si>
  <si>
    <t>Каличанин Милан</t>
  </si>
  <si>
    <t>207/18</t>
  </si>
  <si>
    <t>215/12</t>
  </si>
  <si>
    <t>269/17</t>
  </si>
  <si>
    <t>Марган Нина</t>
  </si>
  <si>
    <t>270/18</t>
  </si>
  <si>
    <t>Маринковић Бојан</t>
  </si>
  <si>
    <t>272/18</t>
  </si>
  <si>
    <t>Миладиновић Александар</t>
  </si>
  <si>
    <t>300/18</t>
  </si>
  <si>
    <t>Милићевић Данило</t>
  </si>
  <si>
    <t>351/17</t>
  </si>
  <si>
    <t>Милојевић Стеван</t>
  </si>
  <si>
    <t>316/14</t>
  </si>
  <si>
    <t>Ничић Филип</t>
  </si>
  <si>
    <t>359/18</t>
  </si>
  <si>
    <t>Остојић Немања</t>
  </si>
  <si>
    <t>367/18</t>
  </si>
  <si>
    <t>Петровић Јелена</t>
  </si>
  <si>
    <t>404/18</t>
  </si>
  <si>
    <t>Петровић Николета</t>
  </si>
  <si>
    <t>409/18</t>
  </si>
  <si>
    <t>Петровић Снежана</t>
  </si>
  <si>
    <t>410/18</t>
  </si>
  <si>
    <t>Пецић Никола</t>
  </si>
  <si>
    <t>412/18</t>
  </si>
  <si>
    <t>Поповић Димитрије</t>
  </si>
  <si>
    <t>417/18</t>
  </si>
  <si>
    <t>Поповић Петар</t>
  </si>
  <si>
    <t>419/18</t>
  </si>
  <si>
    <t>Праскало Наташа</t>
  </si>
  <si>
    <t>421/18</t>
  </si>
  <si>
    <t>Пузовић Марко</t>
  </si>
  <si>
    <t>422/18</t>
  </si>
  <si>
    <t>Снегић Михајло</t>
  </si>
  <si>
    <t>478/18</t>
  </si>
  <si>
    <t>Стаменковски Ленка</t>
  </si>
  <si>
    <t>Станковић Лазар</t>
  </si>
  <si>
    <t>490/18</t>
  </si>
  <si>
    <t>495/18</t>
  </si>
  <si>
    <t>Стевановић Димитрије</t>
  </si>
  <si>
    <t>535/17</t>
  </si>
  <si>
    <t>Стефановић Срђан</t>
  </si>
  <si>
    <t>544/17</t>
  </si>
  <si>
    <t>Тодосијевић Стефан</t>
  </si>
  <si>
    <t>539/18</t>
  </si>
  <si>
    <t>Трифуновић Бојан</t>
  </si>
  <si>
    <t>501/16</t>
  </si>
  <si>
    <t>Трнинић Јована</t>
  </si>
  <si>
    <t>503/16</t>
  </si>
  <si>
    <t>Ћосовић Ермина</t>
  </si>
  <si>
    <t>566/18</t>
  </si>
  <si>
    <t>Цветинић Иван</t>
  </si>
  <si>
    <t>585/18</t>
  </si>
  <si>
    <t>Цревар Милан</t>
  </si>
  <si>
    <t>589/13</t>
  </si>
  <si>
    <t>Чутурило Раде</t>
  </si>
  <si>
    <t>597/13</t>
  </si>
  <si>
    <t>Група</t>
  </si>
  <si>
    <t>1</t>
  </si>
  <si>
    <t>[%]</t>
  </si>
  <si>
    <t>Цветнић Иван</t>
  </si>
  <si>
    <t>Ракић Алекса</t>
  </si>
  <si>
    <t>440/18</t>
  </si>
  <si>
    <t>542/17</t>
  </si>
  <si>
    <t>Термин</t>
  </si>
  <si>
    <t>Задатак</t>
  </si>
  <si>
    <t>Rand</t>
  </si>
  <si>
    <t>Rank</t>
  </si>
  <si>
    <t>Zadatak</t>
  </si>
  <si>
    <t>Grouping</t>
  </si>
  <si>
    <t>Манојловић Урош</t>
  </si>
  <si>
    <t>1143/2020</t>
  </si>
  <si>
    <t>Балиновац Иван</t>
  </si>
  <si>
    <t>1223/2020</t>
  </si>
  <si>
    <t>Даниловић Предраг</t>
  </si>
  <si>
    <t>Гачић Ивана</t>
  </si>
  <si>
    <t>1219/2020</t>
  </si>
  <si>
    <t>Грбић Стеван</t>
  </si>
  <si>
    <t>1074/2020</t>
  </si>
  <si>
    <t>1354/2020</t>
  </si>
  <si>
    <t>Мирковић Филип</t>
  </si>
  <si>
    <t>1279/2020</t>
  </si>
  <si>
    <t>Вукашиновић Соња</t>
  </si>
  <si>
    <t>1309/2020</t>
  </si>
  <si>
    <t>Тасић Христина</t>
  </si>
  <si>
    <t>1136/2020</t>
  </si>
  <si>
    <t>Јаснић Сара</t>
  </si>
  <si>
    <t>1064/2020</t>
  </si>
  <si>
    <t>Јешић Катарина</t>
  </si>
  <si>
    <t>1118/2020</t>
  </si>
  <si>
    <t>Тимотијевић Николина</t>
  </si>
  <si>
    <t>1258/2020</t>
  </si>
  <si>
    <t>Лечић Лука</t>
  </si>
  <si>
    <t>1277/2020</t>
  </si>
  <si>
    <t>Петровић Никола</t>
  </si>
  <si>
    <t>1082/2020</t>
  </si>
  <si>
    <t>Радовановић Миљана</t>
  </si>
  <si>
    <t>1033/2020</t>
  </si>
  <si>
    <t>Андрић Александар</t>
  </si>
  <si>
    <t>1141/2019</t>
  </si>
  <si>
    <t>1188/2020</t>
  </si>
  <si>
    <t>Славковић Петар</t>
  </si>
  <si>
    <t>1298/2020</t>
  </si>
  <si>
    <t>Арсенијевић Александар</t>
  </si>
  <si>
    <t>Татић Немања</t>
  </si>
  <si>
    <t>1156/2020</t>
  </si>
  <si>
    <t>Стефановић Ана</t>
  </si>
  <si>
    <t>1148/2020</t>
  </si>
  <si>
    <t>Славковић Богдан</t>
  </si>
  <si>
    <t>1292/2020</t>
  </si>
  <si>
    <t>Илић Владимир</t>
  </si>
  <si>
    <t>1373/2020</t>
  </si>
  <si>
    <t>Божић Ђорђе</t>
  </si>
  <si>
    <t>Вујић Милица</t>
  </si>
  <si>
    <t>1374/2020</t>
  </si>
  <si>
    <t>Димитријевић Слободан</t>
  </si>
  <si>
    <t>1358/2020</t>
  </si>
  <si>
    <t>Јовановић Милош</t>
  </si>
  <si>
    <t>1151/2020</t>
  </si>
  <si>
    <t>Крстић Емилија</t>
  </si>
  <si>
    <t>1173/2020</t>
  </si>
  <si>
    <t>Петковић Ивана</t>
  </si>
  <si>
    <t>1329/2020</t>
  </si>
  <si>
    <t>Пуцар Милош</t>
  </si>
  <si>
    <t>1357/2020</t>
  </si>
  <si>
    <t>Срдић Милица</t>
  </si>
  <si>
    <t>520/2017</t>
  </si>
  <si>
    <t>Пауновић Владимир</t>
  </si>
  <si>
    <t>553/2015</t>
  </si>
  <si>
    <t>Величић Никола</t>
  </si>
  <si>
    <t>63/2016</t>
  </si>
  <si>
    <t>Божић Лука</t>
  </si>
  <si>
    <t>48/2017</t>
  </si>
  <si>
    <t>19/2017</t>
  </si>
  <si>
    <t>Антонијевић Немања</t>
  </si>
  <si>
    <t>16/2017</t>
  </si>
  <si>
    <t>Росић Дејан</t>
  </si>
  <si>
    <t>487/2017</t>
  </si>
  <si>
    <t>Илић Милан</t>
  </si>
  <si>
    <t>582/2014</t>
  </si>
  <si>
    <t>Ивановић Немања</t>
  </si>
  <si>
    <t>152/2014</t>
  </si>
  <si>
    <t>Поена (6)</t>
  </si>
  <si>
    <t>Поена (4)</t>
  </si>
  <si>
    <t>Вежба 6</t>
  </si>
  <si>
    <t>Вежба 7</t>
  </si>
  <si>
    <t>Поена (5)</t>
  </si>
  <si>
    <t>Вежба 8</t>
  </si>
  <si>
    <t>Поена (15)</t>
  </si>
  <si>
    <t>Поена (2)</t>
  </si>
  <si>
    <t>Презентација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</si>
</sst>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5" xfId="0" applyFill="1" applyBorder="1"/>
    <xf numFmtId="0" fontId="0" fillId="0" borderId="7" xfId="0" applyBorder="1"/>
    <xf numFmtId="0" fontId="0" fillId="0" borderId="8" xfId="0" applyFill="1" applyBorder="1"/>
    <xf numFmtId="0" fontId="0" fillId="0" borderId="1" xfId="0" applyBorder="1" applyAlignment="1">
      <alignment vertical="center"/>
    </xf>
    <xf numFmtId="0" fontId="0" fillId="0" borderId="3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Border="1"/>
    <xf numFmtId="0" fontId="1" fillId="2" borderId="2" xfId="1" applyBorder="1"/>
    <xf numFmtId="0" fontId="0" fillId="0" borderId="12" xfId="0" applyFill="1" applyBorder="1"/>
    <xf numFmtId="0" fontId="0" fillId="4" borderId="12" xfId="0" applyFill="1" applyBorder="1"/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5" xfId="0" applyFill="1" applyBorder="1"/>
    <xf numFmtId="9" fontId="0" fillId="0" borderId="17" xfId="0" applyNumberFormat="1" applyFill="1" applyBorder="1"/>
    <xf numFmtId="9" fontId="0" fillId="0" borderId="18" xfId="0" applyNumberFormat="1" applyFill="1" applyBorder="1"/>
    <xf numFmtId="2" fontId="0" fillId="4" borderId="2" xfId="0" applyNumberFormat="1" applyFill="1" applyBorder="1"/>
    <xf numFmtId="0" fontId="0" fillId="0" borderId="2" xfId="0" applyFill="1" applyBorder="1"/>
    <xf numFmtId="0" fontId="0" fillId="0" borderId="0" xfId="0" applyAlignment="1"/>
    <xf numFmtId="0" fontId="0" fillId="5" borderId="2" xfId="0" applyFill="1" applyBorder="1" applyAlignment="1">
      <alignment vertical="center"/>
    </xf>
    <xf numFmtId="0" fontId="0" fillId="5" borderId="20" xfId="0" applyFill="1" applyBorder="1" applyAlignment="1"/>
    <xf numFmtId="49" fontId="0" fillId="0" borderId="20" xfId="0" applyNumberFormat="1" applyFill="1" applyBorder="1" applyAlignment="1"/>
    <xf numFmtId="0" fontId="0" fillId="0" borderId="21" xfId="0" applyFill="1" applyBorder="1" applyAlignment="1"/>
    <xf numFmtId="0" fontId="0" fillId="0" borderId="21" xfId="0" applyBorder="1" applyAlignment="1"/>
    <xf numFmtId="0" fontId="0" fillId="0" borderId="22" xfId="0" applyFill="1" applyBorder="1" applyAlignment="1"/>
    <xf numFmtId="0" fontId="0" fillId="5" borderId="1" xfId="0" applyFill="1" applyBorder="1"/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9" borderId="9" xfId="0" applyFill="1" applyBorder="1"/>
    <xf numFmtId="0" fontId="0" fillId="5" borderId="20" xfId="0" applyFill="1" applyBorder="1" applyAlignment="1">
      <alignment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/>
    <xf numFmtId="0" fontId="0" fillId="0" borderId="9" xfId="0" applyBorder="1"/>
    <xf numFmtId="2" fontId="0" fillId="0" borderId="19" xfId="0" applyNumberFormat="1" applyFill="1" applyBorder="1"/>
    <xf numFmtId="2" fontId="0" fillId="0" borderId="16" xfId="0" applyNumberFormat="1" applyFill="1" applyBorder="1"/>
    <xf numFmtId="0" fontId="0" fillId="6" borderId="15" xfId="0" applyFont="1" applyFill="1" applyBorder="1" applyAlignment="1">
      <alignment vertical="center" wrapText="1"/>
    </xf>
    <xf numFmtId="0" fontId="4" fillId="0" borderId="12" xfId="0" applyFont="1" applyFill="1" applyBorder="1"/>
    <xf numFmtId="0" fontId="4" fillId="0" borderId="2" xfId="0" applyFont="1" applyFill="1" applyBorder="1"/>
    <xf numFmtId="0" fontId="4" fillId="0" borderId="12" xfId="0" applyFont="1" applyBorder="1" applyAlignment="1">
      <alignment vertical="center"/>
    </xf>
    <xf numFmtId="0" fontId="4" fillId="0" borderId="12" xfId="0" applyFont="1" applyBorder="1"/>
    <xf numFmtId="0" fontId="4" fillId="0" borderId="15" xfId="0" applyFont="1" applyFill="1" applyBorder="1"/>
    <xf numFmtId="0" fontId="0" fillId="5" borderId="23" xfId="0" applyFont="1" applyFill="1" applyBorder="1" applyAlignment="1">
      <alignment horizontal="center" vertical="center" wrapText="1"/>
    </xf>
    <xf numFmtId="49" fontId="0" fillId="0" borderId="12" xfId="0" applyNumberFormat="1" applyFill="1" applyBorder="1"/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1" fillId="2" borderId="25" xfId="1" applyBorder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30" xfId="0" applyFill="1" applyBorder="1"/>
    <xf numFmtId="2" fontId="0" fillId="0" borderId="0" xfId="0" applyNumberFormat="1"/>
    <xf numFmtId="2" fontId="0" fillId="6" borderId="13" xfId="0" applyNumberFormat="1" applyFont="1" applyFill="1" applyBorder="1" applyAlignment="1">
      <alignment horizontal="left" vertical="center"/>
    </xf>
    <xf numFmtId="9" fontId="0" fillId="0" borderId="0" xfId="0" applyNumberFormat="1"/>
    <xf numFmtId="9" fontId="0" fillId="6" borderId="14" xfId="0" applyNumberFormat="1" applyFont="1" applyFill="1" applyBorder="1" applyAlignment="1">
      <alignment horizontal="left" vertical="center"/>
    </xf>
    <xf numFmtId="9" fontId="0" fillId="6" borderId="14" xfId="0" applyNumberFormat="1" applyFont="1" applyFill="1" applyBorder="1" applyAlignment="1">
      <alignment horizontal="center" vertical="center"/>
    </xf>
    <xf numFmtId="9" fontId="0" fillId="6" borderId="13" xfId="0" applyNumberFormat="1" applyFont="1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/>
    </xf>
    <xf numFmtId="2" fontId="0" fillId="5" borderId="31" xfId="0" applyNumberFormat="1" applyFill="1" applyBorder="1" applyAlignment="1">
      <alignment horizontal="center" vertical="center"/>
    </xf>
    <xf numFmtId="2" fontId="0" fillId="6" borderId="13" xfId="0" applyNumberFormat="1" applyFont="1" applyFill="1" applyBorder="1" applyAlignment="1">
      <alignment horizontal="center" vertical="center"/>
    </xf>
    <xf numFmtId="2" fontId="0" fillId="0" borderId="25" xfId="0" applyNumberFormat="1" applyFill="1" applyBorder="1"/>
    <xf numFmtId="2" fontId="0" fillId="6" borderId="13" xfId="0" applyNumberFormat="1" applyFill="1" applyBorder="1" applyAlignment="1">
      <alignment horizontal="center" vertical="center"/>
    </xf>
    <xf numFmtId="2" fontId="0" fillId="0" borderId="11" xfId="0" applyNumberFormat="1" applyFill="1" applyBorder="1"/>
    <xf numFmtId="2" fontId="0" fillId="0" borderId="33" xfId="0" applyNumberFormat="1" applyFill="1" applyBorder="1"/>
    <xf numFmtId="2" fontId="0" fillId="0" borderId="34" xfId="0" applyNumberFormat="1" applyFill="1" applyBorder="1"/>
    <xf numFmtId="2" fontId="0" fillId="0" borderId="13" xfId="0" applyNumberFormat="1" applyFill="1" applyBorder="1"/>
    <xf numFmtId="2" fontId="0" fillId="0" borderId="35" xfId="0" applyNumberFormat="1" applyFill="1" applyBorder="1"/>
    <xf numFmtId="2" fontId="0" fillId="0" borderId="36" xfId="0" applyNumberFormat="1" applyFill="1" applyBorder="1"/>
    <xf numFmtId="2" fontId="0" fillId="0" borderId="37" xfId="0" applyNumberFormat="1" applyFill="1" applyBorder="1"/>
    <xf numFmtId="0" fontId="0" fillId="0" borderId="38" xfId="0" applyFill="1" applyBorder="1"/>
    <xf numFmtId="0" fontId="0" fillId="0" borderId="31" xfId="0" applyBorder="1" applyAlignment="1">
      <alignment vertical="center"/>
    </xf>
    <xf numFmtId="0" fontId="0" fillId="0" borderId="31" xfId="0" applyBorder="1"/>
    <xf numFmtId="9" fontId="0" fillId="0" borderId="39" xfId="0" applyNumberFormat="1" applyFill="1" applyBorder="1"/>
    <xf numFmtId="2" fontId="0" fillId="0" borderId="40" xfId="0" applyNumberFormat="1" applyFill="1" applyBorder="1"/>
    <xf numFmtId="9" fontId="0" fillId="0" borderId="15" xfId="0" applyNumberFormat="1" applyFill="1" applyBorder="1" applyAlignment="1">
      <alignment horizontal="center"/>
    </xf>
    <xf numFmtId="2" fontId="0" fillId="0" borderId="8" xfId="0" applyNumberFormat="1" applyFill="1" applyBorder="1"/>
    <xf numFmtId="0" fontId="1" fillId="2" borderId="1" xfId="1" applyBorder="1"/>
    <xf numFmtId="9" fontId="0" fillId="0" borderId="25" xfId="0" applyNumberFormat="1" applyFill="1" applyBorder="1" applyAlignment="1">
      <alignment horizontal="center"/>
    </xf>
    <xf numFmtId="9" fontId="0" fillId="0" borderId="41" xfId="0" applyNumberFormat="1" applyFill="1" applyBorder="1"/>
    <xf numFmtId="9" fontId="0" fillId="0" borderId="24" xfId="0" applyNumberFormat="1" applyFill="1" applyBorder="1" applyAlignment="1">
      <alignment horizontal="center"/>
    </xf>
    <xf numFmtId="2" fontId="0" fillId="0" borderId="26" xfId="0" applyNumberFormat="1" applyFill="1" applyBorder="1"/>
    <xf numFmtId="0" fontId="0" fillId="0" borderId="26" xfId="0" applyFill="1" applyBorder="1"/>
    <xf numFmtId="0" fontId="1" fillId="2" borderId="29" xfId="1" applyBorder="1"/>
    <xf numFmtId="2" fontId="0" fillId="6" borderId="15" xfId="0" applyNumberFormat="1" applyFon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/>
    </xf>
    <xf numFmtId="2" fontId="0" fillId="0" borderId="42" xfId="0" applyNumberFormat="1" applyFill="1" applyBorder="1"/>
    <xf numFmtId="2" fontId="0" fillId="0" borderId="43" xfId="0" applyNumberFormat="1" applyBorder="1"/>
    <xf numFmtId="0" fontId="2" fillId="5" borderId="2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9" fontId="0" fillId="5" borderId="10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9" fontId="0" fillId="5" borderId="21" xfId="0" applyNumberFormat="1" applyFill="1" applyBorder="1" applyAlignment="1">
      <alignment horizontal="center" vertical="center"/>
    </xf>
    <xf numFmtId="2" fontId="0" fillId="5" borderId="32" xfId="0" applyNumberFormat="1" applyFill="1" applyBorder="1" applyAlignment="1">
      <alignment horizontal="center" vertical="center"/>
    </xf>
    <xf numFmtId="9" fontId="0" fillId="5" borderId="32" xfId="0" applyNumberFormat="1" applyFill="1" applyBorder="1" applyAlignment="1">
      <alignment horizontal="center" vertical="center"/>
    </xf>
    <xf numFmtId="2" fontId="0" fillId="5" borderId="31" xfId="0" applyNumberFormat="1" applyFill="1" applyBorder="1" applyAlignment="1">
      <alignment horizontal="center" vertical="center"/>
    </xf>
    <xf numFmtId="9" fontId="0" fillId="5" borderId="20" xfId="0" applyNumberFormat="1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20" fontId="0" fillId="8" borderId="5" xfId="0" applyNumberFormat="1" applyFill="1" applyBorder="1" applyAlignment="1">
      <alignment horizontal="center" vertical="center"/>
    </xf>
    <xf numFmtId="20" fontId="0" fillId="8" borderId="3" xfId="0" applyNumberFormat="1" applyFill="1" applyBorder="1" applyAlignment="1">
      <alignment horizontal="center" vertical="center"/>
    </xf>
    <xf numFmtId="20" fontId="0" fillId="8" borderId="8" xfId="0" applyNumberFormat="1" applyFill="1" applyBorder="1" applyAlignment="1">
      <alignment horizontal="center" vertical="center"/>
    </xf>
    <xf numFmtId="20" fontId="0" fillId="7" borderId="5" xfId="0" applyNumberForma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0" fontId="0" fillId="7" borderId="8" xfId="0" applyNumberFormat="1" applyFill="1" applyBorder="1" applyAlignment="1">
      <alignment horizontal="center" vertical="center"/>
    </xf>
    <xf numFmtId="20" fontId="0" fillId="5" borderId="5" xfId="0" applyNumberFormat="1" applyFill="1" applyBorder="1" applyAlignment="1">
      <alignment horizontal="center" vertical="center"/>
    </xf>
    <xf numFmtId="20" fontId="0" fillId="5" borderId="3" xfId="0" applyNumberFormat="1" applyFill="1" applyBorder="1" applyAlignment="1">
      <alignment horizontal="center" vertical="center"/>
    </xf>
    <xf numFmtId="20" fontId="0" fillId="5" borderId="8" xfId="0" applyNumberFormat="1" applyFill="1" applyBorder="1" applyAlignment="1">
      <alignment horizontal="center" vertical="center"/>
    </xf>
    <xf numFmtId="20" fontId="0" fillId="9" borderId="5" xfId="0" applyNumberFormat="1" applyFill="1" applyBorder="1" applyAlignment="1">
      <alignment horizontal="center" vertical="center"/>
    </xf>
    <xf numFmtId="0" fontId="0" fillId="9" borderId="3" xfId="0" applyNumberFormat="1" applyFill="1" applyBorder="1" applyAlignment="1">
      <alignment horizontal="center" vertical="center"/>
    </xf>
    <xf numFmtId="0" fontId="0" fillId="9" borderId="8" xfId="0" applyNumberForma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zoomScale="115" zoomScaleNormal="115" workbookViewId="0">
      <pane xSplit="1" topLeftCell="B1" activePane="topRight" state="frozen"/>
      <selection pane="topRight" activeCell="I25" sqref="I25"/>
    </sheetView>
  </sheetViews>
  <sheetFormatPr defaultRowHeight="15" x14ac:dyDescent="0.25"/>
  <cols>
    <col min="1" max="1" width="24.7109375" customWidth="1"/>
    <col min="2" max="2" width="13" customWidth="1"/>
    <col min="3" max="3" width="11" style="70" customWidth="1"/>
    <col min="4" max="4" width="6.42578125" style="72" customWidth="1"/>
    <col min="5" max="5" width="10.140625" style="70" customWidth="1"/>
    <col min="6" max="6" width="6" style="72" customWidth="1"/>
    <col min="7" max="7" width="10.140625" style="70" customWidth="1"/>
    <col min="8" max="8" width="12" style="70" customWidth="1"/>
    <col min="9" max="9" width="6.28515625" style="72" customWidth="1"/>
    <col min="10" max="10" width="9.140625" style="70"/>
    <col min="11" max="11" width="7.140625" style="72" customWidth="1"/>
    <col min="12" max="12" width="9.140625" style="70"/>
    <col min="13" max="13" width="7.140625" style="72" customWidth="1"/>
    <col min="14" max="14" width="9.140625" style="70"/>
    <col min="15" max="15" width="9.140625" style="72"/>
    <col min="16" max="16" width="9.140625" style="70"/>
    <col min="17" max="17" width="6.7109375" style="72" customWidth="1"/>
    <col min="18" max="18" width="10.85546875" style="70" customWidth="1"/>
    <col min="19" max="19" width="6.85546875" customWidth="1"/>
    <col min="20" max="20" width="6.7109375" customWidth="1"/>
    <col min="21" max="21" width="12.42578125" customWidth="1"/>
    <col min="22" max="22" width="7" customWidth="1"/>
    <col min="23" max="23" width="7.42578125" customWidth="1"/>
  </cols>
  <sheetData>
    <row r="1" spans="1:23" ht="14.45" customHeight="1" x14ac:dyDescent="0.25">
      <c r="A1" s="108" t="s">
        <v>11</v>
      </c>
      <c r="B1" s="108" t="s">
        <v>0</v>
      </c>
      <c r="C1" s="77" t="s">
        <v>1</v>
      </c>
      <c r="D1" s="113" t="s">
        <v>2</v>
      </c>
      <c r="E1" s="114"/>
      <c r="F1" s="111" t="s">
        <v>3</v>
      </c>
      <c r="G1" s="114"/>
      <c r="H1" s="103" t="s">
        <v>232</v>
      </c>
      <c r="I1" s="113" t="s">
        <v>4</v>
      </c>
      <c r="J1" s="114"/>
      <c r="K1" s="109" t="s">
        <v>5</v>
      </c>
      <c r="L1" s="110"/>
      <c r="M1" s="109" t="s">
        <v>226</v>
      </c>
      <c r="N1" s="110"/>
      <c r="O1" s="111" t="s">
        <v>227</v>
      </c>
      <c r="P1" s="112"/>
      <c r="Q1" s="115" t="s">
        <v>229</v>
      </c>
      <c r="R1" s="116"/>
      <c r="S1" s="117" t="s">
        <v>7</v>
      </c>
      <c r="T1" s="108" t="s">
        <v>8</v>
      </c>
      <c r="U1" s="61" t="s">
        <v>10</v>
      </c>
      <c r="V1" s="106" t="s">
        <v>6</v>
      </c>
      <c r="W1" s="108" t="s">
        <v>9</v>
      </c>
    </row>
    <row r="2" spans="1:23" ht="15" customHeight="1" thickBot="1" x14ac:dyDescent="0.3">
      <c r="A2" s="107"/>
      <c r="B2" s="107"/>
      <c r="C2" s="80" t="s">
        <v>224</v>
      </c>
      <c r="D2" s="73" t="s">
        <v>141</v>
      </c>
      <c r="E2" s="71" t="s">
        <v>225</v>
      </c>
      <c r="F2" s="73" t="s">
        <v>141</v>
      </c>
      <c r="G2" s="78" t="s">
        <v>231</v>
      </c>
      <c r="H2" s="102" t="s">
        <v>225</v>
      </c>
      <c r="I2" s="74" t="s">
        <v>141</v>
      </c>
      <c r="J2" s="78" t="s">
        <v>228</v>
      </c>
      <c r="K2" s="74" t="s">
        <v>141</v>
      </c>
      <c r="L2" s="78" t="s">
        <v>228</v>
      </c>
      <c r="M2" s="74" t="s">
        <v>141</v>
      </c>
      <c r="N2" s="78" t="s">
        <v>228</v>
      </c>
      <c r="O2" s="74" t="s">
        <v>141</v>
      </c>
      <c r="P2" s="78" t="s">
        <v>225</v>
      </c>
      <c r="Q2" s="75" t="s">
        <v>141</v>
      </c>
      <c r="R2" s="78" t="s">
        <v>230</v>
      </c>
      <c r="S2" s="118"/>
      <c r="T2" s="107"/>
      <c r="U2" s="55"/>
      <c r="V2" s="107"/>
      <c r="W2" s="107"/>
    </row>
    <row r="3" spans="1:23" ht="15.75" thickBot="1" x14ac:dyDescent="0.3">
      <c r="A3" s="33" t="s">
        <v>180</v>
      </c>
      <c r="B3" s="33" t="s">
        <v>181</v>
      </c>
      <c r="C3" s="83">
        <v>5.5</v>
      </c>
      <c r="D3" s="31">
        <v>0.85</v>
      </c>
      <c r="E3" s="53">
        <f>D3*4</f>
        <v>3.4</v>
      </c>
      <c r="F3" s="31">
        <v>1</v>
      </c>
      <c r="G3" s="53">
        <f>F3*2</f>
        <v>2</v>
      </c>
      <c r="H3" s="79">
        <v>4</v>
      </c>
      <c r="I3" s="31">
        <v>0.7</v>
      </c>
      <c r="J3" s="53">
        <f>I3*5</f>
        <v>3.5</v>
      </c>
      <c r="K3" s="31"/>
      <c r="L3" s="53">
        <f>K3*5</f>
        <v>0</v>
      </c>
      <c r="M3" s="31"/>
      <c r="N3" s="53">
        <f>M3*5</f>
        <v>0</v>
      </c>
      <c r="O3" s="31"/>
      <c r="P3" s="54">
        <f>O3*4</f>
        <v>0</v>
      </c>
      <c r="Q3" s="76"/>
      <c r="R3" s="79">
        <f>Q3*15</f>
        <v>0</v>
      </c>
      <c r="S3" s="63"/>
      <c r="T3" s="3"/>
      <c r="U3" s="33"/>
      <c r="V3" s="32">
        <f>SUM(C3,E3,G3,H3,J3,L3,N3,P3,R3,S3,T3,U3)</f>
        <v>18.399999999999999</v>
      </c>
      <c r="W3" s="24">
        <f>IF(V3&lt;51,5,IF(V3&lt;61,6,IF(V3&lt;71,7,IF(V3&lt;81,8,IF(V3&lt;91,9,10)))))</f>
        <v>5</v>
      </c>
    </row>
    <row r="4" spans="1:23" ht="15.75" thickBot="1" x14ac:dyDescent="0.3">
      <c r="A4" s="25" t="s">
        <v>154</v>
      </c>
      <c r="B4" s="25" t="s">
        <v>161</v>
      </c>
      <c r="C4" s="85">
        <v>5</v>
      </c>
      <c r="D4" s="31">
        <v>0.95</v>
      </c>
      <c r="E4" s="53">
        <f t="shared" ref="E4:E38" si="0">D4*4</f>
        <v>3.8</v>
      </c>
      <c r="F4" s="31">
        <v>0.95</v>
      </c>
      <c r="G4" s="53">
        <f t="shared" ref="G4:G38" si="1">F4*2</f>
        <v>1.9</v>
      </c>
      <c r="H4" s="79">
        <v>4</v>
      </c>
      <c r="I4" s="31">
        <v>1</v>
      </c>
      <c r="J4" s="53">
        <f t="shared" ref="J4:J38" si="2">I4*5</f>
        <v>5</v>
      </c>
      <c r="K4" s="31"/>
      <c r="L4" s="53">
        <f t="shared" ref="L4:L38" si="3">K4*5</f>
        <v>0</v>
      </c>
      <c r="M4" s="31"/>
      <c r="N4" s="53">
        <f t="shared" ref="N4:N38" si="4">M4*5</f>
        <v>0</v>
      </c>
      <c r="O4" s="31"/>
      <c r="P4" s="54">
        <f t="shared" ref="P4:P38" si="5">O4*4</f>
        <v>0</v>
      </c>
      <c r="Q4" s="76"/>
      <c r="R4" s="79">
        <f t="shared" ref="R4:R38" si="6">Q4*15</f>
        <v>0</v>
      </c>
      <c r="S4" s="63"/>
      <c r="T4" s="88"/>
      <c r="U4" s="25"/>
      <c r="V4" s="32">
        <f t="shared" ref="V4:V38" si="7">SUM(C4,E4,G4,H4,J4,L4,N4,P4,R4,S4,T4,U4)</f>
        <v>19.700000000000003</v>
      </c>
      <c r="W4" s="24">
        <f t="shared" ref="W4:W38" si="8">IF(V4&lt;51,5,IF(V4&lt;61,6,IF(V4&lt;71,7,IF(V4&lt;81,8,IF(V4&lt;91,9,10)))))</f>
        <v>5</v>
      </c>
    </row>
    <row r="5" spans="1:23" ht="15.75" thickBot="1" x14ac:dyDescent="0.3">
      <c r="A5" s="25" t="s">
        <v>194</v>
      </c>
      <c r="B5" s="25" t="s">
        <v>182</v>
      </c>
      <c r="C5" s="85">
        <v>5.5</v>
      </c>
      <c r="D5" s="31">
        <v>0.95</v>
      </c>
      <c r="E5" s="53">
        <f t="shared" si="0"/>
        <v>3.8</v>
      </c>
      <c r="F5" s="31">
        <v>1</v>
      </c>
      <c r="G5" s="53">
        <f t="shared" si="1"/>
        <v>2</v>
      </c>
      <c r="H5" s="79">
        <v>4</v>
      </c>
      <c r="I5" s="31">
        <v>0.7</v>
      </c>
      <c r="J5" s="53">
        <f t="shared" si="2"/>
        <v>3.5</v>
      </c>
      <c r="K5" s="31"/>
      <c r="L5" s="53">
        <f t="shared" si="3"/>
        <v>0</v>
      </c>
      <c r="M5" s="31"/>
      <c r="N5" s="53">
        <f t="shared" si="4"/>
        <v>0</v>
      </c>
      <c r="O5" s="31"/>
      <c r="P5" s="54">
        <f t="shared" si="5"/>
        <v>0</v>
      </c>
      <c r="Q5" s="76"/>
      <c r="R5" s="79">
        <f t="shared" si="6"/>
        <v>0</v>
      </c>
      <c r="S5" s="63"/>
      <c r="T5" s="25"/>
      <c r="U5" s="25"/>
      <c r="V5" s="32">
        <f t="shared" si="7"/>
        <v>18.8</v>
      </c>
      <c r="W5" s="24">
        <f t="shared" si="8"/>
        <v>5</v>
      </c>
    </row>
    <row r="6" spans="1:23" ht="15.75" thickBot="1" x14ac:dyDescent="0.3">
      <c r="A6" s="25" t="s">
        <v>195</v>
      </c>
      <c r="B6" s="25" t="s">
        <v>196</v>
      </c>
      <c r="C6" s="85"/>
      <c r="D6" s="31"/>
      <c r="E6" s="53">
        <f t="shared" si="0"/>
        <v>0</v>
      </c>
      <c r="F6" s="31"/>
      <c r="G6" s="53">
        <f t="shared" si="1"/>
        <v>0</v>
      </c>
      <c r="H6" s="79"/>
      <c r="I6" s="31">
        <v>1</v>
      </c>
      <c r="J6" s="53">
        <f t="shared" si="2"/>
        <v>5</v>
      </c>
      <c r="K6" s="31"/>
      <c r="L6" s="53">
        <f t="shared" si="3"/>
        <v>0</v>
      </c>
      <c r="M6" s="31"/>
      <c r="N6" s="53">
        <f t="shared" si="4"/>
        <v>0</v>
      </c>
      <c r="O6" s="31"/>
      <c r="P6" s="54">
        <f t="shared" si="5"/>
        <v>0</v>
      </c>
      <c r="Q6" s="76"/>
      <c r="R6" s="79">
        <f t="shared" si="6"/>
        <v>0</v>
      </c>
      <c r="S6" s="63"/>
      <c r="T6" s="25"/>
      <c r="U6" s="25"/>
      <c r="V6" s="32">
        <f t="shared" si="7"/>
        <v>5</v>
      </c>
      <c r="W6" s="24">
        <f t="shared" si="8"/>
        <v>5</v>
      </c>
    </row>
    <row r="7" spans="1:23" ht="15.75" thickBot="1" x14ac:dyDescent="0.3">
      <c r="A7" s="25" t="s">
        <v>164</v>
      </c>
      <c r="B7" s="25" t="s">
        <v>165</v>
      </c>
      <c r="C7" s="85">
        <v>6</v>
      </c>
      <c r="D7" s="31">
        <v>1</v>
      </c>
      <c r="E7" s="53">
        <f t="shared" si="0"/>
        <v>4</v>
      </c>
      <c r="F7" s="31">
        <v>1</v>
      </c>
      <c r="G7" s="53">
        <f t="shared" si="1"/>
        <v>2</v>
      </c>
      <c r="H7" s="79">
        <v>4</v>
      </c>
      <c r="I7" s="31">
        <v>1</v>
      </c>
      <c r="J7" s="53">
        <f t="shared" si="2"/>
        <v>5</v>
      </c>
      <c r="K7" s="31"/>
      <c r="L7" s="53">
        <f t="shared" si="3"/>
        <v>0</v>
      </c>
      <c r="M7" s="31"/>
      <c r="N7" s="53">
        <f t="shared" si="4"/>
        <v>0</v>
      </c>
      <c r="O7" s="31"/>
      <c r="P7" s="54">
        <f t="shared" si="5"/>
        <v>0</v>
      </c>
      <c r="Q7" s="76"/>
      <c r="R7" s="79">
        <f t="shared" si="6"/>
        <v>0</v>
      </c>
      <c r="S7" s="63"/>
      <c r="T7" s="25"/>
      <c r="U7" s="89">
        <v>1</v>
      </c>
      <c r="V7" s="32">
        <f t="shared" si="7"/>
        <v>22</v>
      </c>
      <c r="W7" s="24">
        <f t="shared" si="8"/>
        <v>5</v>
      </c>
    </row>
    <row r="8" spans="1:23" ht="15.75" thickBot="1" x14ac:dyDescent="0.3">
      <c r="A8" s="25" t="s">
        <v>157</v>
      </c>
      <c r="B8" s="25" t="s">
        <v>158</v>
      </c>
      <c r="C8" s="81">
        <v>6</v>
      </c>
      <c r="D8" s="31">
        <v>1</v>
      </c>
      <c r="E8" s="53">
        <f t="shared" si="0"/>
        <v>4</v>
      </c>
      <c r="F8" s="31">
        <v>0.95</v>
      </c>
      <c r="G8" s="53">
        <f t="shared" si="1"/>
        <v>1.9</v>
      </c>
      <c r="H8" s="79">
        <v>4</v>
      </c>
      <c r="I8" s="31">
        <v>1</v>
      </c>
      <c r="J8" s="53">
        <f t="shared" si="2"/>
        <v>5</v>
      </c>
      <c r="K8" s="31"/>
      <c r="L8" s="53">
        <f t="shared" si="3"/>
        <v>0</v>
      </c>
      <c r="M8" s="31"/>
      <c r="N8" s="53">
        <f t="shared" si="4"/>
        <v>0</v>
      </c>
      <c r="O8" s="31"/>
      <c r="P8" s="54">
        <f t="shared" si="5"/>
        <v>0</v>
      </c>
      <c r="Q8" s="76"/>
      <c r="R8" s="79">
        <f t="shared" si="6"/>
        <v>0</v>
      </c>
      <c r="S8" s="63"/>
      <c r="T8" s="25"/>
      <c r="U8" s="25"/>
      <c r="V8" s="32">
        <f t="shared" si="7"/>
        <v>20.9</v>
      </c>
      <c r="W8" s="24">
        <f t="shared" si="8"/>
        <v>5</v>
      </c>
    </row>
    <row r="9" spans="1:23" ht="15.75" thickBot="1" x14ac:dyDescent="0.3">
      <c r="A9" s="25" t="s">
        <v>159</v>
      </c>
      <c r="B9" s="25" t="s">
        <v>160</v>
      </c>
      <c r="C9" s="87">
        <v>6</v>
      </c>
      <c r="D9" s="31">
        <v>1</v>
      </c>
      <c r="E9" s="53">
        <f t="shared" si="0"/>
        <v>4</v>
      </c>
      <c r="F9" s="31">
        <v>0.92</v>
      </c>
      <c r="G9" s="53">
        <f t="shared" si="1"/>
        <v>1.84</v>
      </c>
      <c r="H9" s="79">
        <v>4</v>
      </c>
      <c r="I9" s="31">
        <v>1</v>
      </c>
      <c r="J9" s="53">
        <f t="shared" si="2"/>
        <v>5</v>
      </c>
      <c r="K9" s="31"/>
      <c r="L9" s="53">
        <f t="shared" si="3"/>
        <v>0</v>
      </c>
      <c r="M9" s="31"/>
      <c r="N9" s="53">
        <f t="shared" si="4"/>
        <v>0</v>
      </c>
      <c r="O9" s="31"/>
      <c r="P9" s="54">
        <f t="shared" si="5"/>
        <v>0</v>
      </c>
      <c r="Q9" s="76"/>
      <c r="R9" s="79">
        <f t="shared" si="6"/>
        <v>0</v>
      </c>
      <c r="S9" s="63"/>
      <c r="T9" s="25"/>
      <c r="U9" s="26"/>
      <c r="V9" s="32">
        <f t="shared" si="7"/>
        <v>20.84</v>
      </c>
      <c r="W9" s="24">
        <f t="shared" si="8"/>
        <v>5</v>
      </c>
    </row>
    <row r="10" spans="1:23" ht="15.75" thickBot="1" x14ac:dyDescent="0.3">
      <c r="A10" s="25" t="s">
        <v>156</v>
      </c>
      <c r="B10" s="25" t="s">
        <v>155</v>
      </c>
      <c r="C10" s="81">
        <v>5.5</v>
      </c>
      <c r="D10" s="31">
        <v>1</v>
      </c>
      <c r="E10" s="53">
        <f t="shared" si="0"/>
        <v>4</v>
      </c>
      <c r="F10" s="31">
        <v>1</v>
      </c>
      <c r="G10" s="53">
        <f t="shared" si="1"/>
        <v>2</v>
      </c>
      <c r="H10" s="79">
        <v>4</v>
      </c>
      <c r="I10" s="31">
        <v>0.95</v>
      </c>
      <c r="J10" s="53">
        <f t="shared" si="2"/>
        <v>4.75</v>
      </c>
      <c r="K10" s="31"/>
      <c r="L10" s="53">
        <f t="shared" si="3"/>
        <v>0</v>
      </c>
      <c r="M10" s="31"/>
      <c r="N10" s="53">
        <f t="shared" si="4"/>
        <v>0</v>
      </c>
      <c r="O10" s="31"/>
      <c r="P10" s="54">
        <f t="shared" si="5"/>
        <v>0</v>
      </c>
      <c r="Q10" s="76"/>
      <c r="R10" s="79">
        <f t="shared" si="6"/>
        <v>0</v>
      </c>
      <c r="S10" s="63"/>
      <c r="T10" s="25"/>
      <c r="U10" s="25"/>
      <c r="V10" s="32">
        <f t="shared" si="7"/>
        <v>20.25</v>
      </c>
      <c r="W10" s="24">
        <f t="shared" si="8"/>
        <v>5</v>
      </c>
    </row>
    <row r="11" spans="1:23" ht="15.75" thickBot="1" x14ac:dyDescent="0.3">
      <c r="A11" s="25" t="s">
        <v>197</v>
      </c>
      <c r="B11" s="25" t="s">
        <v>198</v>
      </c>
      <c r="C11" s="87"/>
      <c r="D11" s="31"/>
      <c r="E11" s="53">
        <f t="shared" si="0"/>
        <v>0</v>
      </c>
      <c r="F11" s="31"/>
      <c r="G11" s="53">
        <f t="shared" si="1"/>
        <v>0</v>
      </c>
      <c r="H11" s="79"/>
      <c r="I11" s="31"/>
      <c r="J11" s="53">
        <f t="shared" si="2"/>
        <v>0</v>
      </c>
      <c r="K11" s="31"/>
      <c r="L11" s="53">
        <f t="shared" si="3"/>
        <v>0</v>
      </c>
      <c r="M11" s="31"/>
      <c r="N11" s="53">
        <f t="shared" si="4"/>
        <v>0</v>
      </c>
      <c r="O11" s="31"/>
      <c r="P11" s="54">
        <f t="shared" si="5"/>
        <v>0</v>
      </c>
      <c r="Q11" s="76"/>
      <c r="R11" s="79">
        <f t="shared" si="6"/>
        <v>0</v>
      </c>
      <c r="S11" s="63"/>
      <c r="T11" s="25"/>
      <c r="U11" s="25"/>
      <c r="V11" s="32">
        <f t="shared" si="7"/>
        <v>0</v>
      </c>
      <c r="W11" s="24">
        <f t="shared" si="8"/>
        <v>5</v>
      </c>
    </row>
    <row r="12" spans="1:23" ht="15.75" thickBot="1" x14ac:dyDescent="0.3">
      <c r="A12" s="25" t="s">
        <v>192</v>
      </c>
      <c r="B12" s="25" t="s">
        <v>193</v>
      </c>
      <c r="C12" s="85">
        <v>6</v>
      </c>
      <c r="D12" s="31">
        <v>1</v>
      </c>
      <c r="E12" s="53">
        <f t="shared" si="0"/>
        <v>4</v>
      </c>
      <c r="F12" s="31">
        <v>1</v>
      </c>
      <c r="G12" s="53">
        <f t="shared" si="1"/>
        <v>2</v>
      </c>
      <c r="H12" s="79">
        <v>4</v>
      </c>
      <c r="I12" s="31">
        <v>1</v>
      </c>
      <c r="J12" s="53">
        <f t="shared" si="2"/>
        <v>5</v>
      </c>
      <c r="K12" s="31"/>
      <c r="L12" s="53">
        <f t="shared" si="3"/>
        <v>0</v>
      </c>
      <c r="M12" s="31"/>
      <c r="N12" s="53">
        <f t="shared" si="4"/>
        <v>0</v>
      </c>
      <c r="O12" s="31"/>
      <c r="P12" s="54">
        <f t="shared" si="5"/>
        <v>0</v>
      </c>
      <c r="Q12" s="76"/>
      <c r="R12" s="79">
        <f t="shared" si="6"/>
        <v>0</v>
      </c>
      <c r="S12" s="63"/>
      <c r="T12" s="25"/>
      <c r="U12" s="28"/>
      <c r="V12" s="32">
        <f t="shared" si="7"/>
        <v>21</v>
      </c>
      <c r="W12" s="24">
        <f t="shared" si="8"/>
        <v>5</v>
      </c>
    </row>
    <row r="13" spans="1:23" ht="15.75" thickBot="1" x14ac:dyDescent="0.3">
      <c r="A13" s="25" t="s">
        <v>168</v>
      </c>
      <c r="B13" s="25" t="s">
        <v>169</v>
      </c>
      <c r="C13" s="85">
        <v>6</v>
      </c>
      <c r="D13" s="31">
        <v>1</v>
      </c>
      <c r="E13" s="53">
        <f t="shared" si="0"/>
        <v>4</v>
      </c>
      <c r="F13" s="31">
        <v>1</v>
      </c>
      <c r="G13" s="53">
        <f t="shared" si="1"/>
        <v>2</v>
      </c>
      <c r="H13" s="79">
        <v>4</v>
      </c>
      <c r="I13" s="31">
        <v>1</v>
      </c>
      <c r="J13" s="53">
        <f t="shared" si="2"/>
        <v>5</v>
      </c>
      <c r="K13" s="31"/>
      <c r="L13" s="53">
        <f t="shared" si="3"/>
        <v>0</v>
      </c>
      <c r="M13" s="31"/>
      <c r="N13" s="53">
        <f t="shared" si="4"/>
        <v>0</v>
      </c>
      <c r="O13" s="31"/>
      <c r="P13" s="54">
        <f t="shared" si="5"/>
        <v>0</v>
      </c>
      <c r="Q13" s="76"/>
      <c r="R13" s="79">
        <f t="shared" si="6"/>
        <v>0</v>
      </c>
      <c r="S13" s="63"/>
      <c r="T13" s="25"/>
      <c r="U13" s="28"/>
      <c r="V13" s="32">
        <f t="shared" si="7"/>
        <v>21</v>
      </c>
      <c r="W13" s="24">
        <f t="shared" si="8"/>
        <v>5</v>
      </c>
    </row>
    <row r="14" spans="1:23" ht="15.75" thickBot="1" x14ac:dyDescent="0.3">
      <c r="A14" s="25" t="s">
        <v>170</v>
      </c>
      <c r="B14" s="25" t="s">
        <v>171</v>
      </c>
      <c r="C14" s="85">
        <v>6</v>
      </c>
      <c r="D14" s="31">
        <v>0.9</v>
      </c>
      <c r="E14" s="53">
        <f t="shared" si="0"/>
        <v>3.6</v>
      </c>
      <c r="F14" s="31">
        <v>1</v>
      </c>
      <c r="G14" s="53">
        <f t="shared" si="1"/>
        <v>2</v>
      </c>
      <c r="H14" s="79">
        <v>4</v>
      </c>
      <c r="I14" s="31">
        <v>1</v>
      </c>
      <c r="J14" s="53">
        <f t="shared" si="2"/>
        <v>5</v>
      </c>
      <c r="K14" s="31"/>
      <c r="L14" s="53">
        <f t="shared" si="3"/>
        <v>0</v>
      </c>
      <c r="M14" s="31"/>
      <c r="N14" s="53">
        <f t="shared" si="4"/>
        <v>0</v>
      </c>
      <c r="O14" s="31"/>
      <c r="P14" s="54">
        <f t="shared" si="5"/>
        <v>0</v>
      </c>
      <c r="Q14" s="76"/>
      <c r="R14" s="79">
        <f t="shared" si="6"/>
        <v>0</v>
      </c>
      <c r="S14" s="63"/>
      <c r="T14" s="25"/>
      <c r="U14" s="28"/>
      <c r="V14" s="32">
        <f t="shared" si="7"/>
        <v>20.6</v>
      </c>
      <c r="W14" s="24">
        <f t="shared" si="8"/>
        <v>5</v>
      </c>
    </row>
    <row r="15" spans="1:23" ht="15.75" thickBot="1" x14ac:dyDescent="0.3">
      <c r="A15" s="25" t="s">
        <v>199</v>
      </c>
      <c r="B15" s="25" t="s">
        <v>200</v>
      </c>
      <c r="C15" s="81"/>
      <c r="D15" s="31"/>
      <c r="E15" s="53">
        <f t="shared" si="0"/>
        <v>0</v>
      </c>
      <c r="F15" s="31"/>
      <c r="G15" s="53">
        <f t="shared" si="1"/>
        <v>0</v>
      </c>
      <c r="H15" s="79"/>
      <c r="I15" s="31"/>
      <c r="J15" s="53">
        <f t="shared" si="2"/>
        <v>0</v>
      </c>
      <c r="K15" s="31"/>
      <c r="L15" s="53">
        <f t="shared" si="3"/>
        <v>0</v>
      </c>
      <c r="M15" s="31"/>
      <c r="N15" s="53">
        <f t="shared" si="4"/>
        <v>0</v>
      </c>
      <c r="O15" s="31"/>
      <c r="P15" s="54">
        <f t="shared" si="5"/>
        <v>0</v>
      </c>
      <c r="Q15" s="76"/>
      <c r="R15" s="79">
        <f t="shared" si="6"/>
        <v>0</v>
      </c>
      <c r="S15" s="63"/>
      <c r="T15" s="25"/>
      <c r="U15" s="28"/>
      <c r="V15" s="32">
        <f t="shared" si="7"/>
        <v>0</v>
      </c>
      <c r="W15" s="24">
        <f t="shared" si="8"/>
        <v>5</v>
      </c>
    </row>
    <row r="16" spans="1:23" ht="15.75" thickBot="1" x14ac:dyDescent="0.3">
      <c r="A16" s="25" t="s">
        <v>201</v>
      </c>
      <c r="B16" s="25" t="s">
        <v>202</v>
      </c>
      <c r="C16" s="85">
        <v>6</v>
      </c>
      <c r="D16" s="31">
        <v>1</v>
      </c>
      <c r="E16" s="53">
        <f t="shared" si="0"/>
        <v>4</v>
      </c>
      <c r="F16" s="31">
        <v>1</v>
      </c>
      <c r="G16" s="53">
        <f t="shared" si="1"/>
        <v>2</v>
      </c>
      <c r="H16" s="79">
        <v>4</v>
      </c>
      <c r="I16" s="31">
        <v>1</v>
      </c>
      <c r="J16" s="53">
        <f t="shared" si="2"/>
        <v>5</v>
      </c>
      <c r="K16" s="31"/>
      <c r="L16" s="53">
        <f t="shared" si="3"/>
        <v>0</v>
      </c>
      <c r="M16" s="31"/>
      <c r="N16" s="53">
        <f t="shared" si="4"/>
        <v>0</v>
      </c>
      <c r="O16" s="31"/>
      <c r="P16" s="54">
        <f t="shared" si="5"/>
        <v>0</v>
      </c>
      <c r="Q16" s="76"/>
      <c r="R16" s="79">
        <f t="shared" si="6"/>
        <v>0</v>
      </c>
      <c r="S16" s="63"/>
      <c r="T16" s="25"/>
      <c r="U16" s="28"/>
      <c r="V16" s="32">
        <f t="shared" si="7"/>
        <v>21</v>
      </c>
      <c r="W16" s="24">
        <f t="shared" si="8"/>
        <v>5</v>
      </c>
    </row>
    <row r="17" spans="1:24" ht="15.75" thickBot="1" x14ac:dyDescent="0.3">
      <c r="A17" s="25" t="s">
        <v>174</v>
      </c>
      <c r="B17" s="25" t="s">
        <v>175</v>
      </c>
      <c r="C17" s="85">
        <v>6</v>
      </c>
      <c r="D17" s="31">
        <v>0.95</v>
      </c>
      <c r="E17" s="53">
        <f t="shared" si="0"/>
        <v>3.8</v>
      </c>
      <c r="F17" s="31">
        <v>0.9</v>
      </c>
      <c r="G17" s="53">
        <f t="shared" si="1"/>
        <v>1.8</v>
      </c>
      <c r="H17" s="79">
        <v>4</v>
      </c>
      <c r="I17" s="31">
        <v>1</v>
      </c>
      <c r="J17" s="53">
        <f t="shared" si="2"/>
        <v>5</v>
      </c>
      <c r="K17" s="31"/>
      <c r="L17" s="53">
        <f t="shared" si="3"/>
        <v>0</v>
      </c>
      <c r="M17" s="31"/>
      <c r="N17" s="53">
        <f t="shared" si="4"/>
        <v>0</v>
      </c>
      <c r="O17" s="31"/>
      <c r="P17" s="54">
        <f t="shared" si="5"/>
        <v>0</v>
      </c>
      <c r="Q17" s="76"/>
      <c r="R17" s="79">
        <f t="shared" si="6"/>
        <v>0</v>
      </c>
      <c r="S17" s="63"/>
      <c r="T17" s="25"/>
      <c r="U17" s="90"/>
      <c r="V17" s="32">
        <f t="shared" si="7"/>
        <v>20.6</v>
      </c>
      <c r="W17" s="24">
        <f t="shared" si="8"/>
        <v>5</v>
      </c>
    </row>
    <row r="18" spans="1:24" ht="15.75" thickBot="1" x14ac:dyDescent="0.3">
      <c r="A18" s="25" t="s">
        <v>152</v>
      </c>
      <c r="B18" s="62" t="s">
        <v>153</v>
      </c>
      <c r="C18" s="85">
        <v>5.5</v>
      </c>
      <c r="D18" s="31">
        <v>0.9</v>
      </c>
      <c r="E18" s="53">
        <f t="shared" si="0"/>
        <v>3.6</v>
      </c>
      <c r="F18" s="31">
        <v>1</v>
      </c>
      <c r="G18" s="53">
        <f t="shared" si="1"/>
        <v>2</v>
      </c>
      <c r="H18" s="79">
        <v>4</v>
      </c>
      <c r="I18" s="31">
        <v>0.8</v>
      </c>
      <c r="J18" s="53">
        <f t="shared" si="2"/>
        <v>4</v>
      </c>
      <c r="K18" s="31"/>
      <c r="L18" s="53">
        <f t="shared" si="3"/>
        <v>0</v>
      </c>
      <c r="M18" s="31"/>
      <c r="N18" s="53">
        <f t="shared" si="4"/>
        <v>0</v>
      </c>
      <c r="O18" s="31"/>
      <c r="P18" s="54">
        <f t="shared" si="5"/>
        <v>0</v>
      </c>
      <c r="Q18" s="76"/>
      <c r="R18" s="79">
        <f t="shared" si="6"/>
        <v>0</v>
      </c>
      <c r="S18" s="63"/>
      <c r="T18" s="25"/>
      <c r="U18" s="90"/>
      <c r="V18" s="32">
        <f t="shared" si="7"/>
        <v>19.100000000000001</v>
      </c>
      <c r="W18" s="24">
        <f t="shared" si="8"/>
        <v>5</v>
      </c>
      <c r="X18" s="23"/>
    </row>
    <row r="19" spans="1:24" ht="15.75" thickBot="1" x14ac:dyDescent="0.3">
      <c r="A19" s="25" t="s">
        <v>162</v>
      </c>
      <c r="B19" s="25" t="s">
        <v>163</v>
      </c>
      <c r="C19" s="85">
        <v>6</v>
      </c>
      <c r="D19" s="31">
        <v>0.95</v>
      </c>
      <c r="E19" s="53">
        <f t="shared" si="0"/>
        <v>3.8</v>
      </c>
      <c r="F19" s="31">
        <v>1</v>
      </c>
      <c r="G19" s="53">
        <f t="shared" si="1"/>
        <v>2</v>
      </c>
      <c r="H19" s="79">
        <v>4</v>
      </c>
      <c r="I19" s="31">
        <v>1</v>
      </c>
      <c r="J19" s="53">
        <f t="shared" si="2"/>
        <v>5</v>
      </c>
      <c r="K19" s="31"/>
      <c r="L19" s="53">
        <f t="shared" si="3"/>
        <v>0</v>
      </c>
      <c r="M19" s="31"/>
      <c r="N19" s="53">
        <f t="shared" si="4"/>
        <v>0</v>
      </c>
      <c r="O19" s="31"/>
      <c r="P19" s="54">
        <f t="shared" si="5"/>
        <v>0</v>
      </c>
      <c r="Q19" s="76"/>
      <c r="R19" s="79">
        <f t="shared" si="6"/>
        <v>0</v>
      </c>
      <c r="S19" s="63"/>
      <c r="T19" s="25"/>
      <c r="U19" s="90"/>
      <c r="V19" s="32">
        <f t="shared" si="7"/>
        <v>20.8</v>
      </c>
      <c r="W19" s="24">
        <f t="shared" si="8"/>
        <v>5</v>
      </c>
    </row>
    <row r="20" spans="1:24" ht="15.75" thickBot="1" x14ac:dyDescent="0.3">
      <c r="A20" s="25" t="s">
        <v>203</v>
      </c>
      <c r="B20" s="25" t="s">
        <v>204</v>
      </c>
      <c r="C20" s="85"/>
      <c r="D20" s="31"/>
      <c r="E20" s="53">
        <f t="shared" si="0"/>
        <v>0</v>
      </c>
      <c r="F20" s="31"/>
      <c r="G20" s="53">
        <f t="shared" si="1"/>
        <v>0</v>
      </c>
      <c r="H20" s="79"/>
      <c r="I20" s="31"/>
      <c r="J20" s="53">
        <f t="shared" si="2"/>
        <v>0</v>
      </c>
      <c r="K20" s="31"/>
      <c r="L20" s="53">
        <f t="shared" si="3"/>
        <v>0</v>
      </c>
      <c r="M20" s="31"/>
      <c r="N20" s="53">
        <f t="shared" si="4"/>
        <v>0</v>
      </c>
      <c r="O20" s="31"/>
      <c r="P20" s="54">
        <f t="shared" si="5"/>
        <v>0</v>
      </c>
      <c r="Q20" s="76"/>
      <c r="R20" s="79">
        <f t="shared" si="6"/>
        <v>0</v>
      </c>
      <c r="S20" s="63"/>
      <c r="T20" s="25"/>
      <c r="U20" s="90"/>
      <c r="V20" s="32">
        <f t="shared" si="7"/>
        <v>0</v>
      </c>
      <c r="W20" s="24">
        <f t="shared" si="8"/>
        <v>5</v>
      </c>
    </row>
    <row r="21" spans="1:24" ht="15.75" thickBot="1" x14ac:dyDescent="0.3">
      <c r="A21" s="25" t="s">
        <v>176</v>
      </c>
      <c r="B21" s="25" t="s">
        <v>177</v>
      </c>
      <c r="C21" s="81">
        <v>6</v>
      </c>
      <c r="D21" s="31">
        <v>0.9</v>
      </c>
      <c r="E21" s="53">
        <f t="shared" si="0"/>
        <v>3.6</v>
      </c>
      <c r="F21" s="31">
        <v>1</v>
      </c>
      <c r="G21" s="53">
        <f t="shared" si="1"/>
        <v>2</v>
      </c>
      <c r="H21" s="79">
        <v>4</v>
      </c>
      <c r="I21" s="31">
        <v>1</v>
      </c>
      <c r="J21" s="53">
        <f t="shared" si="2"/>
        <v>5</v>
      </c>
      <c r="K21" s="31"/>
      <c r="L21" s="53">
        <f t="shared" si="3"/>
        <v>0</v>
      </c>
      <c r="M21" s="31"/>
      <c r="N21" s="53">
        <f t="shared" si="4"/>
        <v>0</v>
      </c>
      <c r="O21" s="31"/>
      <c r="P21" s="54">
        <f t="shared" si="5"/>
        <v>0</v>
      </c>
      <c r="Q21" s="76"/>
      <c r="R21" s="79">
        <f t="shared" si="6"/>
        <v>0</v>
      </c>
      <c r="S21" s="63"/>
      <c r="T21" s="25"/>
      <c r="U21" s="90"/>
      <c r="V21" s="32">
        <f t="shared" si="7"/>
        <v>20.6</v>
      </c>
      <c r="W21" s="24">
        <f t="shared" si="8"/>
        <v>5</v>
      </c>
    </row>
    <row r="22" spans="1:24" ht="15.75" thickBot="1" x14ac:dyDescent="0.3">
      <c r="A22" s="25" t="s">
        <v>205</v>
      </c>
      <c r="B22" s="25" t="s">
        <v>206</v>
      </c>
      <c r="C22" s="81"/>
      <c r="D22" s="31"/>
      <c r="E22" s="53">
        <f t="shared" si="0"/>
        <v>0</v>
      </c>
      <c r="F22" s="31"/>
      <c r="G22" s="53">
        <f t="shared" si="1"/>
        <v>0</v>
      </c>
      <c r="H22" s="79"/>
      <c r="I22" s="31"/>
      <c r="J22" s="53">
        <f t="shared" si="2"/>
        <v>0</v>
      </c>
      <c r="K22" s="31"/>
      <c r="L22" s="53">
        <f t="shared" si="3"/>
        <v>0</v>
      </c>
      <c r="M22" s="31"/>
      <c r="N22" s="53">
        <f t="shared" si="4"/>
        <v>0</v>
      </c>
      <c r="O22" s="31"/>
      <c r="P22" s="54">
        <f t="shared" si="5"/>
        <v>0</v>
      </c>
      <c r="Q22" s="76"/>
      <c r="R22" s="79">
        <f t="shared" si="6"/>
        <v>0</v>
      </c>
      <c r="S22" s="63"/>
      <c r="T22" s="25"/>
      <c r="U22" s="26"/>
      <c r="V22" s="32">
        <f t="shared" si="7"/>
        <v>0</v>
      </c>
      <c r="W22" s="24">
        <f t="shared" si="8"/>
        <v>5</v>
      </c>
    </row>
    <row r="23" spans="1:24" ht="15.75" thickBot="1" x14ac:dyDescent="0.3">
      <c r="A23" s="25" t="s">
        <v>178</v>
      </c>
      <c r="B23" s="25" t="s">
        <v>179</v>
      </c>
      <c r="C23" s="87">
        <v>5.5</v>
      </c>
      <c r="D23" s="31">
        <v>1</v>
      </c>
      <c r="E23" s="53">
        <f t="shared" si="0"/>
        <v>4</v>
      </c>
      <c r="F23" s="31">
        <v>1</v>
      </c>
      <c r="G23" s="53">
        <f t="shared" si="1"/>
        <v>2</v>
      </c>
      <c r="H23" s="79">
        <v>4</v>
      </c>
      <c r="I23" s="31">
        <v>1</v>
      </c>
      <c r="J23" s="53">
        <f t="shared" si="2"/>
        <v>5</v>
      </c>
      <c r="K23" s="31"/>
      <c r="L23" s="53">
        <f t="shared" si="3"/>
        <v>0</v>
      </c>
      <c r="M23" s="31"/>
      <c r="N23" s="53">
        <f t="shared" si="4"/>
        <v>0</v>
      </c>
      <c r="O23" s="31"/>
      <c r="P23" s="54">
        <f t="shared" si="5"/>
        <v>0</v>
      </c>
      <c r="Q23" s="76"/>
      <c r="R23" s="79">
        <f t="shared" si="6"/>
        <v>0</v>
      </c>
      <c r="S23" s="63"/>
      <c r="T23" s="25"/>
      <c r="U23" s="25"/>
      <c r="V23" s="32">
        <f t="shared" si="7"/>
        <v>20.5</v>
      </c>
      <c r="W23" s="24">
        <f t="shared" si="8"/>
        <v>5</v>
      </c>
    </row>
    <row r="24" spans="1:24" ht="15.75" thickBot="1" x14ac:dyDescent="0.3">
      <c r="A24" s="25" t="s">
        <v>190</v>
      </c>
      <c r="B24" s="25" t="s">
        <v>191</v>
      </c>
      <c r="C24" s="81">
        <v>6</v>
      </c>
      <c r="D24" s="31">
        <v>0.95</v>
      </c>
      <c r="E24" s="53">
        <f t="shared" si="0"/>
        <v>3.8</v>
      </c>
      <c r="F24" s="31">
        <v>1</v>
      </c>
      <c r="G24" s="53">
        <f t="shared" si="1"/>
        <v>2</v>
      </c>
      <c r="H24" s="79">
        <v>4</v>
      </c>
      <c r="I24" s="31">
        <v>1</v>
      </c>
      <c r="J24" s="53">
        <f t="shared" si="2"/>
        <v>5</v>
      </c>
      <c r="K24" s="31"/>
      <c r="L24" s="53">
        <f t="shared" si="3"/>
        <v>0</v>
      </c>
      <c r="M24" s="31"/>
      <c r="N24" s="53">
        <f t="shared" si="4"/>
        <v>0</v>
      </c>
      <c r="O24" s="31"/>
      <c r="P24" s="54">
        <f t="shared" si="5"/>
        <v>0</v>
      </c>
      <c r="Q24" s="76"/>
      <c r="R24" s="79">
        <f t="shared" si="6"/>
        <v>0</v>
      </c>
      <c r="S24" s="63"/>
      <c r="T24" s="25"/>
      <c r="U24" s="28"/>
      <c r="V24" s="32">
        <f t="shared" si="7"/>
        <v>20.8</v>
      </c>
      <c r="W24" s="24">
        <f t="shared" si="8"/>
        <v>5</v>
      </c>
    </row>
    <row r="25" spans="1:24" ht="15.75" thickBot="1" x14ac:dyDescent="0.3">
      <c r="A25" s="25" t="s">
        <v>183</v>
      </c>
      <c r="B25" s="25" t="s">
        <v>184</v>
      </c>
      <c r="C25" s="85"/>
      <c r="D25" s="31"/>
      <c r="E25" s="53">
        <f t="shared" si="0"/>
        <v>0</v>
      </c>
      <c r="F25" s="31"/>
      <c r="G25" s="53">
        <f t="shared" si="1"/>
        <v>0</v>
      </c>
      <c r="H25" s="79"/>
      <c r="I25" s="31"/>
      <c r="J25" s="53">
        <f t="shared" si="2"/>
        <v>0</v>
      </c>
      <c r="K25" s="31"/>
      <c r="L25" s="53">
        <f t="shared" si="3"/>
        <v>0</v>
      </c>
      <c r="M25" s="31"/>
      <c r="N25" s="53">
        <f t="shared" si="4"/>
        <v>0</v>
      </c>
      <c r="O25" s="31"/>
      <c r="P25" s="54">
        <f t="shared" si="5"/>
        <v>0</v>
      </c>
      <c r="Q25" s="76"/>
      <c r="R25" s="79">
        <f t="shared" si="6"/>
        <v>0</v>
      </c>
      <c r="S25" s="63"/>
      <c r="T25" s="25"/>
      <c r="U25" s="25"/>
      <c r="V25" s="32">
        <f t="shared" si="7"/>
        <v>0</v>
      </c>
      <c r="W25" s="24">
        <f t="shared" si="8"/>
        <v>5</v>
      </c>
    </row>
    <row r="26" spans="1:24" ht="15.75" thickBot="1" x14ac:dyDescent="0.3">
      <c r="A26" s="25" t="s">
        <v>188</v>
      </c>
      <c r="B26" s="25" t="s">
        <v>189</v>
      </c>
      <c r="C26" s="85">
        <v>6</v>
      </c>
      <c r="D26" s="31">
        <v>0.95</v>
      </c>
      <c r="E26" s="53">
        <f t="shared" si="0"/>
        <v>3.8</v>
      </c>
      <c r="F26" s="31">
        <v>1</v>
      </c>
      <c r="G26" s="53">
        <f t="shared" si="1"/>
        <v>2</v>
      </c>
      <c r="H26" s="79">
        <v>4</v>
      </c>
      <c r="I26" s="31">
        <v>1</v>
      </c>
      <c r="J26" s="53">
        <f t="shared" si="2"/>
        <v>5</v>
      </c>
      <c r="K26" s="31"/>
      <c r="L26" s="53">
        <f t="shared" si="3"/>
        <v>0</v>
      </c>
      <c r="M26" s="31"/>
      <c r="N26" s="53">
        <f t="shared" si="4"/>
        <v>0</v>
      </c>
      <c r="O26" s="31"/>
      <c r="P26" s="54">
        <f t="shared" si="5"/>
        <v>0</v>
      </c>
      <c r="Q26" s="76"/>
      <c r="R26" s="79">
        <f t="shared" si="6"/>
        <v>0</v>
      </c>
      <c r="S26" s="63"/>
      <c r="T26" s="25"/>
      <c r="U26" s="27"/>
      <c r="V26" s="32">
        <f t="shared" si="7"/>
        <v>20.8</v>
      </c>
      <c r="W26" s="24">
        <f t="shared" si="8"/>
        <v>5</v>
      </c>
    </row>
    <row r="27" spans="1:24" ht="15.75" thickBot="1" x14ac:dyDescent="0.3">
      <c r="A27" s="25" t="s">
        <v>166</v>
      </c>
      <c r="B27" s="25" t="s">
        <v>167</v>
      </c>
      <c r="C27" s="85">
        <v>5.5</v>
      </c>
      <c r="D27" s="31">
        <v>0.95</v>
      </c>
      <c r="E27" s="53">
        <f t="shared" si="0"/>
        <v>3.8</v>
      </c>
      <c r="F27" s="31">
        <v>1</v>
      </c>
      <c r="G27" s="53">
        <f t="shared" si="1"/>
        <v>2</v>
      </c>
      <c r="H27" s="79">
        <v>4</v>
      </c>
      <c r="I27" s="31">
        <v>1</v>
      </c>
      <c r="J27" s="53">
        <f t="shared" si="2"/>
        <v>5</v>
      </c>
      <c r="K27" s="31"/>
      <c r="L27" s="53">
        <f t="shared" si="3"/>
        <v>0</v>
      </c>
      <c r="M27" s="31"/>
      <c r="N27" s="53">
        <f t="shared" si="4"/>
        <v>0</v>
      </c>
      <c r="O27" s="31"/>
      <c r="P27" s="54">
        <f t="shared" si="5"/>
        <v>0</v>
      </c>
      <c r="Q27" s="76"/>
      <c r="R27" s="79">
        <f t="shared" si="6"/>
        <v>0</v>
      </c>
      <c r="S27" s="63"/>
      <c r="T27" s="25"/>
      <c r="U27" s="28"/>
      <c r="V27" s="32">
        <f t="shared" si="7"/>
        <v>20.3</v>
      </c>
      <c r="W27" s="24">
        <f t="shared" si="8"/>
        <v>5</v>
      </c>
    </row>
    <row r="28" spans="1:24" ht="15.75" thickBot="1" x14ac:dyDescent="0.3">
      <c r="A28" s="25" t="s">
        <v>186</v>
      </c>
      <c r="B28" s="25" t="s">
        <v>187</v>
      </c>
      <c r="C28" s="85">
        <v>6</v>
      </c>
      <c r="D28" s="31">
        <v>0.9</v>
      </c>
      <c r="E28" s="53">
        <f t="shared" si="0"/>
        <v>3.6</v>
      </c>
      <c r="F28" s="31">
        <v>1</v>
      </c>
      <c r="G28" s="53">
        <f t="shared" si="1"/>
        <v>2</v>
      </c>
      <c r="H28" s="79">
        <v>4</v>
      </c>
      <c r="I28" s="31">
        <v>1</v>
      </c>
      <c r="J28" s="53">
        <f t="shared" si="2"/>
        <v>5</v>
      </c>
      <c r="K28" s="31"/>
      <c r="L28" s="53">
        <f t="shared" si="3"/>
        <v>0</v>
      </c>
      <c r="M28" s="31"/>
      <c r="N28" s="53">
        <f t="shared" si="4"/>
        <v>0</v>
      </c>
      <c r="O28" s="31"/>
      <c r="P28" s="54">
        <f t="shared" si="5"/>
        <v>0</v>
      </c>
      <c r="Q28" s="76"/>
      <c r="R28" s="79">
        <f t="shared" si="6"/>
        <v>0</v>
      </c>
      <c r="S28" s="63"/>
      <c r="T28" s="25"/>
      <c r="U28" s="28"/>
      <c r="V28" s="32">
        <f t="shared" si="7"/>
        <v>20.6</v>
      </c>
      <c r="W28" s="24">
        <f t="shared" si="8"/>
        <v>5</v>
      </c>
    </row>
    <row r="29" spans="1:24" ht="15.75" thickBot="1" x14ac:dyDescent="0.3">
      <c r="A29" s="64" t="s">
        <v>172</v>
      </c>
      <c r="B29" s="64" t="s">
        <v>173</v>
      </c>
      <c r="C29" s="82">
        <v>5.5</v>
      </c>
      <c r="D29" s="97">
        <v>0.95</v>
      </c>
      <c r="E29" s="87">
        <f t="shared" si="0"/>
        <v>3.8</v>
      </c>
      <c r="F29" s="97">
        <v>1</v>
      </c>
      <c r="G29" s="53">
        <f t="shared" si="1"/>
        <v>2</v>
      </c>
      <c r="H29" s="99"/>
      <c r="I29" s="97">
        <v>1</v>
      </c>
      <c r="J29" s="67">
        <f t="shared" si="2"/>
        <v>5</v>
      </c>
      <c r="K29" s="97"/>
      <c r="L29" s="67">
        <f t="shared" si="3"/>
        <v>0</v>
      </c>
      <c r="M29" s="97"/>
      <c r="N29" s="67">
        <f t="shared" si="4"/>
        <v>0</v>
      </c>
      <c r="O29" s="97"/>
      <c r="P29" s="68">
        <f t="shared" si="5"/>
        <v>0</v>
      </c>
      <c r="Q29" s="98"/>
      <c r="R29" s="99">
        <f t="shared" si="6"/>
        <v>0</v>
      </c>
      <c r="S29" s="100"/>
      <c r="T29" s="64"/>
      <c r="U29" s="64"/>
      <c r="V29" s="32">
        <f t="shared" si="7"/>
        <v>16.3</v>
      </c>
      <c r="W29" s="101">
        <f t="shared" si="8"/>
        <v>5</v>
      </c>
    </row>
    <row r="30" spans="1:24" ht="16.5" thickTop="1" thickBot="1" x14ac:dyDescent="0.3">
      <c r="A30" s="69" t="s">
        <v>207</v>
      </c>
      <c r="B30" s="63" t="s">
        <v>208</v>
      </c>
      <c r="C30" s="87">
        <v>6</v>
      </c>
      <c r="D30" s="31">
        <v>1</v>
      </c>
      <c r="E30" s="104">
        <f t="shared" si="0"/>
        <v>4</v>
      </c>
      <c r="F30" s="31">
        <v>1</v>
      </c>
      <c r="G30" s="53">
        <f t="shared" si="1"/>
        <v>2</v>
      </c>
      <c r="H30" s="79">
        <v>4</v>
      </c>
      <c r="I30" s="31">
        <v>0.9</v>
      </c>
      <c r="J30" s="53">
        <f t="shared" si="2"/>
        <v>4.5</v>
      </c>
      <c r="K30" s="31"/>
      <c r="L30" s="53">
        <f t="shared" si="3"/>
        <v>0</v>
      </c>
      <c r="M30" s="31"/>
      <c r="N30" s="53">
        <f t="shared" si="4"/>
        <v>0</v>
      </c>
      <c r="O30" s="31"/>
      <c r="P30" s="54">
        <f t="shared" si="5"/>
        <v>0</v>
      </c>
      <c r="Q30" s="96"/>
      <c r="R30" s="79">
        <f t="shared" si="6"/>
        <v>0</v>
      </c>
      <c r="S30" s="63"/>
      <c r="T30" s="63"/>
      <c r="U30" s="65"/>
      <c r="V30" s="32">
        <f t="shared" si="7"/>
        <v>20.5</v>
      </c>
      <c r="W30" s="66">
        <f t="shared" si="8"/>
        <v>5</v>
      </c>
    </row>
    <row r="31" spans="1:24" ht="15.75" thickBot="1" x14ac:dyDescent="0.3">
      <c r="A31" s="27" t="s">
        <v>209</v>
      </c>
      <c r="B31" s="27" t="s">
        <v>210</v>
      </c>
      <c r="C31" s="85">
        <v>6</v>
      </c>
      <c r="D31" s="31">
        <v>0.95</v>
      </c>
      <c r="E31" s="53">
        <f t="shared" si="0"/>
        <v>3.8</v>
      </c>
      <c r="F31" s="31">
        <v>1</v>
      </c>
      <c r="G31" s="53">
        <f t="shared" si="1"/>
        <v>2</v>
      </c>
      <c r="H31" s="79">
        <v>4</v>
      </c>
      <c r="I31" s="31">
        <v>1</v>
      </c>
      <c r="J31" s="53">
        <f t="shared" si="2"/>
        <v>5</v>
      </c>
      <c r="K31" s="31"/>
      <c r="L31" s="53">
        <f t="shared" si="3"/>
        <v>0</v>
      </c>
      <c r="M31" s="31"/>
      <c r="N31" s="53">
        <f t="shared" si="4"/>
        <v>0</v>
      </c>
      <c r="O31" s="31"/>
      <c r="P31" s="54">
        <f t="shared" si="5"/>
        <v>0</v>
      </c>
      <c r="Q31" s="76"/>
      <c r="R31" s="79">
        <f t="shared" si="6"/>
        <v>0</v>
      </c>
      <c r="S31" s="63"/>
      <c r="T31" s="25"/>
      <c r="U31" s="25"/>
      <c r="V31" s="32">
        <f t="shared" si="7"/>
        <v>20.8</v>
      </c>
      <c r="W31" s="24">
        <f t="shared" si="8"/>
        <v>5</v>
      </c>
    </row>
    <row r="32" spans="1:24" ht="15.75" thickBot="1" x14ac:dyDescent="0.3">
      <c r="A32" s="25" t="s">
        <v>211</v>
      </c>
      <c r="B32" s="25" t="s">
        <v>212</v>
      </c>
      <c r="C32" s="85">
        <v>5</v>
      </c>
      <c r="D32" s="30">
        <v>0.85</v>
      </c>
      <c r="E32" s="53">
        <f t="shared" si="0"/>
        <v>3.4</v>
      </c>
      <c r="F32" s="31">
        <v>1</v>
      </c>
      <c r="G32" s="53">
        <f t="shared" si="1"/>
        <v>2</v>
      </c>
      <c r="H32" s="79">
        <v>4</v>
      </c>
      <c r="I32" s="31">
        <v>1</v>
      </c>
      <c r="J32" s="53">
        <f t="shared" si="2"/>
        <v>5</v>
      </c>
      <c r="K32" s="31"/>
      <c r="L32" s="53">
        <f t="shared" si="3"/>
        <v>0</v>
      </c>
      <c r="M32" s="31"/>
      <c r="N32" s="53">
        <f t="shared" si="4"/>
        <v>0</v>
      </c>
      <c r="O32" s="31"/>
      <c r="P32" s="54">
        <f t="shared" si="5"/>
        <v>0</v>
      </c>
      <c r="Q32" s="76"/>
      <c r="R32" s="79">
        <f t="shared" si="6"/>
        <v>0</v>
      </c>
      <c r="S32" s="63"/>
      <c r="T32" s="25"/>
      <c r="U32" s="25"/>
      <c r="V32" s="32">
        <f t="shared" si="7"/>
        <v>19.399999999999999</v>
      </c>
      <c r="W32" s="24">
        <f t="shared" si="8"/>
        <v>5</v>
      </c>
    </row>
    <row r="33" spans="1:23" ht="15.75" thickBot="1" x14ac:dyDescent="0.3">
      <c r="A33" s="25" t="s">
        <v>213</v>
      </c>
      <c r="B33" s="25" t="s">
        <v>214</v>
      </c>
      <c r="C33" s="85">
        <v>6</v>
      </c>
      <c r="D33" s="31">
        <v>0</v>
      </c>
      <c r="E33" s="53">
        <f t="shared" si="0"/>
        <v>0</v>
      </c>
      <c r="F33" s="31"/>
      <c r="G33" s="53">
        <f t="shared" si="1"/>
        <v>0</v>
      </c>
      <c r="H33" s="79"/>
      <c r="I33" s="31"/>
      <c r="J33" s="53">
        <f t="shared" si="2"/>
        <v>0</v>
      </c>
      <c r="K33" s="31"/>
      <c r="L33" s="53">
        <f t="shared" si="3"/>
        <v>0</v>
      </c>
      <c r="M33" s="31"/>
      <c r="N33" s="53">
        <f t="shared" si="4"/>
        <v>0</v>
      </c>
      <c r="O33" s="31"/>
      <c r="P33" s="54">
        <f t="shared" si="5"/>
        <v>0</v>
      </c>
      <c r="Q33" s="76"/>
      <c r="R33" s="79">
        <f t="shared" si="6"/>
        <v>0</v>
      </c>
      <c r="S33" s="63"/>
      <c r="T33" s="25"/>
      <c r="U33" s="25"/>
      <c r="V33" s="32">
        <f t="shared" si="7"/>
        <v>6</v>
      </c>
      <c r="W33" s="24">
        <f t="shared" si="8"/>
        <v>5</v>
      </c>
    </row>
    <row r="34" spans="1:23" ht="15.75" thickBot="1" x14ac:dyDescent="0.3">
      <c r="A34" s="25" t="s">
        <v>185</v>
      </c>
      <c r="B34" s="25" t="s">
        <v>215</v>
      </c>
      <c r="C34" s="85">
        <v>0</v>
      </c>
      <c r="D34" s="31">
        <v>0.9</v>
      </c>
      <c r="E34" s="53">
        <f t="shared" si="0"/>
        <v>3.6</v>
      </c>
      <c r="F34" s="31">
        <v>1</v>
      </c>
      <c r="G34" s="53">
        <f t="shared" si="1"/>
        <v>2</v>
      </c>
      <c r="H34" s="79"/>
      <c r="I34" s="31">
        <v>1</v>
      </c>
      <c r="J34" s="53">
        <f t="shared" si="2"/>
        <v>5</v>
      </c>
      <c r="K34" s="31"/>
      <c r="L34" s="53">
        <f t="shared" si="3"/>
        <v>0</v>
      </c>
      <c r="M34" s="31"/>
      <c r="N34" s="53">
        <f t="shared" si="4"/>
        <v>0</v>
      </c>
      <c r="O34" s="31"/>
      <c r="P34" s="54">
        <f t="shared" si="5"/>
        <v>0</v>
      </c>
      <c r="Q34" s="76"/>
      <c r="R34" s="79">
        <f t="shared" si="6"/>
        <v>0</v>
      </c>
      <c r="S34" s="63"/>
      <c r="T34" s="25"/>
      <c r="U34" s="25"/>
      <c r="V34" s="32">
        <f t="shared" si="7"/>
        <v>10.6</v>
      </c>
      <c r="W34" s="24">
        <f t="shared" si="8"/>
        <v>5</v>
      </c>
    </row>
    <row r="35" spans="1:23" ht="15.75" thickBot="1" x14ac:dyDescent="0.3">
      <c r="A35" s="28" t="s">
        <v>216</v>
      </c>
      <c r="B35" s="28" t="s">
        <v>217</v>
      </c>
      <c r="C35" s="85">
        <v>0</v>
      </c>
      <c r="D35" s="31">
        <v>0.95</v>
      </c>
      <c r="E35" s="53">
        <f>D35*3.5</f>
        <v>3.3249999999999997</v>
      </c>
      <c r="F35" s="31"/>
      <c r="G35" s="53">
        <f t="shared" si="1"/>
        <v>0</v>
      </c>
      <c r="H35" s="79"/>
      <c r="I35" s="31">
        <v>0.98</v>
      </c>
      <c r="J35" s="53">
        <f t="shared" si="2"/>
        <v>4.9000000000000004</v>
      </c>
      <c r="K35" s="31"/>
      <c r="L35" s="53">
        <f t="shared" si="3"/>
        <v>0</v>
      </c>
      <c r="M35" s="31"/>
      <c r="N35" s="53">
        <f t="shared" si="4"/>
        <v>0</v>
      </c>
      <c r="O35" s="31"/>
      <c r="P35" s="54">
        <f t="shared" si="5"/>
        <v>0</v>
      </c>
      <c r="Q35" s="76"/>
      <c r="R35" s="79">
        <f t="shared" si="6"/>
        <v>0</v>
      </c>
      <c r="S35" s="63"/>
      <c r="T35" s="25"/>
      <c r="U35" s="25"/>
      <c r="V35" s="32">
        <f t="shared" si="7"/>
        <v>8.2249999999999996</v>
      </c>
      <c r="W35" s="24">
        <f t="shared" si="8"/>
        <v>5</v>
      </c>
    </row>
    <row r="36" spans="1:23" ht="15.75" thickBot="1" x14ac:dyDescent="0.3">
      <c r="A36" s="28" t="s">
        <v>218</v>
      </c>
      <c r="B36" s="28" t="s">
        <v>219</v>
      </c>
      <c r="C36" s="85">
        <v>6</v>
      </c>
      <c r="D36" s="31">
        <v>0.95</v>
      </c>
      <c r="E36" s="53">
        <f t="shared" si="0"/>
        <v>3.8</v>
      </c>
      <c r="F36" s="31">
        <v>1</v>
      </c>
      <c r="G36" s="53">
        <f t="shared" si="1"/>
        <v>2</v>
      </c>
      <c r="H36" s="79">
        <v>4</v>
      </c>
      <c r="I36" s="31">
        <v>1</v>
      </c>
      <c r="J36" s="53">
        <f t="shared" si="2"/>
        <v>5</v>
      </c>
      <c r="K36" s="31"/>
      <c r="L36" s="53">
        <f t="shared" si="3"/>
        <v>0</v>
      </c>
      <c r="M36" s="31"/>
      <c r="N36" s="53">
        <f t="shared" si="4"/>
        <v>0</v>
      </c>
      <c r="O36" s="31"/>
      <c r="P36" s="54">
        <f t="shared" si="5"/>
        <v>0</v>
      </c>
      <c r="Q36" s="76"/>
      <c r="R36" s="79">
        <f t="shared" si="6"/>
        <v>0</v>
      </c>
      <c r="S36" s="63"/>
      <c r="T36" s="25"/>
      <c r="U36" s="25"/>
      <c r="V36" s="32">
        <f t="shared" si="7"/>
        <v>20.8</v>
      </c>
      <c r="W36" s="24">
        <f t="shared" si="8"/>
        <v>5</v>
      </c>
    </row>
    <row r="37" spans="1:23" ht="15.75" thickBot="1" x14ac:dyDescent="0.3">
      <c r="A37" s="28" t="s">
        <v>220</v>
      </c>
      <c r="B37" s="28" t="s">
        <v>221</v>
      </c>
      <c r="C37" s="85">
        <v>6</v>
      </c>
      <c r="D37" s="30">
        <v>1</v>
      </c>
      <c r="E37" s="53">
        <f t="shared" si="0"/>
        <v>4</v>
      </c>
      <c r="F37" s="31"/>
      <c r="G37" s="53">
        <f t="shared" si="1"/>
        <v>0</v>
      </c>
      <c r="H37" s="79"/>
      <c r="I37" s="31">
        <v>1</v>
      </c>
      <c r="J37" s="53">
        <f t="shared" si="2"/>
        <v>5</v>
      </c>
      <c r="K37" s="31"/>
      <c r="L37" s="53">
        <f t="shared" si="3"/>
        <v>0</v>
      </c>
      <c r="M37" s="31"/>
      <c r="N37" s="53">
        <f t="shared" si="4"/>
        <v>0</v>
      </c>
      <c r="O37" s="31"/>
      <c r="P37" s="54">
        <f t="shared" si="5"/>
        <v>0</v>
      </c>
      <c r="Q37" s="76"/>
      <c r="R37" s="79">
        <f t="shared" si="6"/>
        <v>0</v>
      </c>
      <c r="S37" s="63"/>
      <c r="T37" s="25"/>
      <c r="U37" s="25"/>
      <c r="V37" s="32">
        <f t="shared" si="7"/>
        <v>15</v>
      </c>
      <c r="W37" s="24">
        <f t="shared" si="8"/>
        <v>5</v>
      </c>
    </row>
    <row r="38" spans="1:23" ht="15.75" thickBot="1" x14ac:dyDescent="0.3">
      <c r="A38" s="29" t="s">
        <v>222</v>
      </c>
      <c r="B38" s="29" t="s">
        <v>223</v>
      </c>
      <c r="C38" s="84">
        <v>6</v>
      </c>
      <c r="D38" s="91">
        <v>0.95</v>
      </c>
      <c r="E38" s="84">
        <f t="shared" si="0"/>
        <v>3.8</v>
      </c>
      <c r="F38" s="91">
        <v>0.92</v>
      </c>
      <c r="G38" s="87">
        <f t="shared" si="1"/>
        <v>1.84</v>
      </c>
      <c r="H38" s="94"/>
      <c r="I38" s="91"/>
      <c r="J38" s="86">
        <f t="shared" si="2"/>
        <v>0</v>
      </c>
      <c r="K38" s="91"/>
      <c r="L38" s="86">
        <f t="shared" si="3"/>
        <v>0</v>
      </c>
      <c r="M38" s="91"/>
      <c r="N38" s="86">
        <f t="shared" si="4"/>
        <v>0</v>
      </c>
      <c r="O38" s="91"/>
      <c r="P38" s="92">
        <f t="shared" si="5"/>
        <v>0</v>
      </c>
      <c r="Q38" s="93"/>
      <c r="R38" s="94">
        <f t="shared" si="6"/>
        <v>0</v>
      </c>
      <c r="S38" s="5"/>
      <c r="T38" s="29"/>
      <c r="U38" s="29"/>
      <c r="V38" s="32">
        <f t="shared" si="7"/>
        <v>11.64</v>
      </c>
      <c r="W38" s="95">
        <f t="shared" si="8"/>
        <v>5</v>
      </c>
    </row>
    <row r="39" spans="1:23" x14ac:dyDescent="0.25">
      <c r="G39" s="105"/>
    </row>
  </sheetData>
  <sortState xmlns:xlrd2="http://schemas.microsoft.com/office/spreadsheetml/2017/richdata2" ref="A3:Y29">
    <sortCondition ref="A3:A29"/>
  </sortState>
  <mergeCells count="13">
    <mergeCell ref="V1:V2"/>
    <mergeCell ref="W1:W2"/>
    <mergeCell ref="A1:A2"/>
    <mergeCell ref="B1:B2"/>
    <mergeCell ref="T1:T2"/>
    <mergeCell ref="K1:L1"/>
    <mergeCell ref="M1:N1"/>
    <mergeCell ref="O1:P1"/>
    <mergeCell ref="D1:E1"/>
    <mergeCell ref="F1:G1"/>
    <mergeCell ref="I1:J1"/>
    <mergeCell ref="Q1:R1"/>
    <mergeCell ref="S1:S2"/>
  </mergeCells>
  <phoneticPr fontId="3" type="noConversion"/>
  <conditionalFormatting sqref="W3:W38">
    <cfRule type="cellIs" dxfId="9" priority="11" operator="greaterThan">
      <formula>5</formula>
    </cfRule>
    <cfRule type="cellIs" dxfId="8" priority="12" operator="greaterThan">
      <formula>5</formula>
    </cfRule>
  </conditionalFormatting>
  <conditionalFormatting sqref="A3:V38">
    <cfRule type="expression" dxfId="7" priority="1">
      <formula>MOD(ROW(),2)=0</formula>
    </cfRule>
    <cfRule type="expression" dxfId="6" priority="2">
      <formula>MOD(ROW(),2)=1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BC384-92C4-43B9-BDE5-6F6C0A99B3E5}">
  <dimension ref="A1:H64"/>
  <sheetViews>
    <sheetView workbookViewId="0">
      <selection activeCell="C2" sqref="C2"/>
    </sheetView>
  </sheetViews>
  <sheetFormatPr defaultRowHeight="15" x14ac:dyDescent="0.25"/>
  <cols>
    <col min="1" max="1" width="19.28515625" customWidth="1"/>
    <col min="2" max="2" width="14.5703125" customWidth="1"/>
  </cols>
  <sheetData>
    <row r="1" spans="1:8" ht="15.75" thickBot="1" x14ac:dyDescent="0.3">
      <c r="A1" s="35" t="s">
        <v>11</v>
      </c>
      <c r="B1" s="47" t="s">
        <v>0</v>
      </c>
      <c r="C1" s="52" t="s">
        <v>150</v>
      </c>
      <c r="D1" s="51" t="s">
        <v>148</v>
      </c>
      <c r="E1" t="s">
        <v>149</v>
      </c>
      <c r="F1" t="s">
        <v>151</v>
      </c>
      <c r="G1" s="46" t="s">
        <v>147</v>
      </c>
      <c r="H1" s="46"/>
    </row>
    <row r="2" spans="1:8" x14ac:dyDescent="0.25">
      <c r="A2" s="42" t="s">
        <v>25</v>
      </c>
      <c r="B2" s="48" t="s">
        <v>43</v>
      </c>
      <c r="C2" s="52">
        <f ca="1">CEILING(F2,1)</f>
        <v>26</v>
      </c>
      <c r="D2">
        <f ca="1">RAND()</f>
        <v>0.1704564232070217</v>
      </c>
      <c r="E2">
        <f ca="1">RANK(D2,$D$2:$D$63)</f>
        <v>51</v>
      </c>
      <c r="F2">
        <f ca="1">E2/2</f>
        <v>25.5</v>
      </c>
      <c r="G2" s="46">
        <v>1</v>
      </c>
      <c r="H2" s="46"/>
    </row>
    <row r="3" spans="1:8" x14ac:dyDescent="0.25">
      <c r="A3" s="43" t="s">
        <v>52</v>
      </c>
      <c r="B3" s="49" t="s">
        <v>53</v>
      </c>
      <c r="C3" s="52">
        <f t="shared" ref="C3:C63" ca="1" si="0">CEILING(F3,1)</f>
        <v>20</v>
      </c>
      <c r="D3">
        <f t="shared" ref="D3:D63" ca="1" si="1">RAND()</f>
        <v>0.3490101558981421</v>
      </c>
      <c r="E3">
        <f t="shared" ref="E3:E63" ca="1" si="2">RANK(D3,$D$2:$D$63)</f>
        <v>39</v>
      </c>
      <c r="F3">
        <f t="shared" ref="F3:F63" ca="1" si="3">E3/2</f>
        <v>19.5</v>
      </c>
      <c r="G3" s="46">
        <v>2</v>
      </c>
      <c r="H3" s="46"/>
    </row>
    <row r="4" spans="1:8" x14ac:dyDescent="0.25">
      <c r="A4" s="43" t="s">
        <v>54</v>
      </c>
      <c r="B4" s="49" t="s">
        <v>55</v>
      </c>
      <c r="C4" s="52">
        <f t="shared" ca="1" si="0"/>
        <v>6</v>
      </c>
      <c r="D4">
        <f t="shared" ca="1" si="1"/>
        <v>0.80443150414197484</v>
      </c>
      <c r="E4">
        <f t="shared" ca="1" si="2"/>
        <v>12</v>
      </c>
      <c r="F4">
        <f t="shared" ca="1" si="3"/>
        <v>6</v>
      </c>
      <c r="G4" s="46">
        <v>3</v>
      </c>
      <c r="H4" s="46"/>
    </row>
    <row r="5" spans="1:8" x14ac:dyDescent="0.25">
      <c r="A5" s="43" t="s">
        <v>28</v>
      </c>
      <c r="B5" s="49" t="s">
        <v>46</v>
      </c>
      <c r="C5" s="52">
        <f t="shared" ca="1" si="0"/>
        <v>24</v>
      </c>
      <c r="D5">
        <f t="shared" ca="1" si="1"/>
        <v>0.25270043343941984</v>
      </c>
      <c r="E5">
        <f t="shared" ca="1" si="2"/>
        <v>47</v>
      </c>
      <c r="F5">
        <f t="shared" ca="1" si="3"/>
        <v>23.5</v>
      </c>
      <c r="G5" s="46">
        <v>4</v>
      </c>
      <c r="H5" s="46"/>
    </row>
    <row r="6" spans="1:8" x14ac:dyDescent="0.25">
      <c r="A6" s="43" t="s">
        <v>56</v>
      </c>
      <c r="B6" s="49" t="s">
        <v>57</v>
      </c>
      <c r="C6" s="52">
        <f t="shared" ca="1" si="0"/>
        <v>2</v>
      </c>
      <c r="D6">
        <f t="shared" ca="1" si="1"/>
        <v>0.92695121854480877</v>
      </c>
      <c r="E6">
        <f t="shared" ca="1" si="2"/>
        <v>4</v>
      </c>
      <c r="F6">
        <f t="shared" ca="1" si="3"/>
        <v>2</v>
      </c>
      <c r="G6" s="46">
        <v>5</v>
      </c>
      <c r="H6" s="46"/>
    </row>
    <row r="7" spans="1:8" x14ac:dyDescent="0.25">
      <c r="A7" s="43" t="s">
        <v>59</v>
      </c>
      <c r="B7" s="49" t="s">
        <v>58</v>
      </c>
      <c r="C7" s="52">
        <f t="shared" ca="1" si="0"/>
        <v>3</v>
      </c>
      <c r="D7">
        <f t="shared" ca="1" si="1"/>
        <v>0.88708425467628815</v>
      </c>
      <c r="E7">
        <f t="shared" ca="1" si="2"/>
        <v>5</v>
      </c>
      <c r="F7">
        <f t="shared" ca="1" si="3"/>
        <v>2.5</v>
      </c>
      <c r="G7" s="46">
        <v>6</v>
      </c>
      <c r="H7" s="46"/>
    </row>
    <row r="8" spans="1:8" x14ac:dyDescent="0.25">
      <c r="A8" s="43" t="s">
        <v>60</v>
      </c>
      <c r="B8" s="49" t="s">
        <v>61</v>
      </c>
      <c r="C8" s="52">
        <f t="shared" ca="1" si="0"/>
        <v>16</v>
      </c>
      <c r="D8">
        <f t="shared" ca="1" si="1"/>
        <v>0.42674623236943865</v>
      </c>
      <c r="E8">
        <f t="shared" ca="1" si="2"/>
        <v>32</v>
      </c>
      <c r="F8">
        <f t="shared" ca="1" si="3"/>
        <v>16</v>
      </c>
      <c r="G8" s="46">
        <v>7</v>
      </c>
      <c r="H8" s="46"/>
    </row>
    <row r="9" spans="1:8" x14ac:dyDescent="0.25">
      <c r="A9" s="43" t="s">
        <v>62</v>
      </c>
      <c r="B9" s="49" t="s">
        <v>63</v>
      </c>
      <c r="C9" s="52">
        <f t="shared" ca="1" si="0"/>
        <v>28</v>
      </c>
      <c r="D9">
        <f t="shared" ca="1" si="1"/>
        <v>0.12085038541895032</v>
      </c>
      <c r="E9">
        <f t="shared" ca="1" si="2"/>
        <v>56</v>
      </c>
      <c r="F9">
        <f t="shared" ca="1" si="3"/>
        <v>28</v>
      </c>
      <c r="G9" s="46">
        <v>8</v>
      </c>
      <c r="H9" s="46"/>
    </row>
    <row r="10" spans="1:8" x14ac:dyDescent="0.25">
      <c r="A10" s="43" t="s">
        <v>64</v>
      </c>
      <c r="B10" s="49" t="s">
        <v>65</v>
      </c>
      <c r="C10" s="52">
        <f t="shared" ca="1" si="0"/>
        <v>31</v>
      </c>
      <c r="D10">
        <f t="shared" ca="1" si="1"/>
        <v>3.1936378868406168E-2</v>
      </c>
      <c r="E10">
        <f t="shared" ca="1" si="2"/>
        <v>62</v>
      </c>
      <c r="F10">
        <f t="shared" ca="1" si="3"/>
        <v>31</v>
      </c>
      <c r="G10" s="46">
        <v>9</v>
      </c>
      <c r="H10" s="46"/>
    </row>
    <row r="11" spans="1:8" x14ac:dyDescent="0.25">
      <c r="A11" s="43" t="s">
        <v>66</v>
      </c>
      <c r="B11" s="49" t="s">
        <v>71</v>
      </c>
      <c r="C11" s="52">
        <f t="shared" ca="1" si="0"/>
        <v>14</v>
      </c>
      <c r="D11">
        <f t="shared" ca="1" si="1"/>
        <v>0.45797549532152459</v>
      </c>
      <c r="E11">
        <f t="shared" ca="1" si="2"/>
        <v>28</v>
      </c>
      <c r="F11">
        <f t="shared" ca="1" si="3"/>
        <v>14</v>
      </c>
      <c r="G11" s="46">
        <v>10</v>
      </c>
      <c r="H11" s="46"/>
    </row>
    <row r="12" spans="1:8" x14ac:dyDescent="0.25">
      <c r="A12" s="43" t="s">
        <v>67</v>
      </c>
      <c r="B12" s="49" t="s">
        <v>70</v>
      </c>
      <c r="C12" s="52">
        <f t="shared" ca="1" si="0"/>
        <v>26</v>
      </c>
      <c r="D12">
        <f t="shared" ca="1" si="1"/>
        <v>0.16167568289053991</v>
      </c>
      <c r="E12">
        <f t="shared" ca="1" si="2"/>
        <v>52</v>
      </c>
      <c r="F12">
        <f t="shared" ca="1" si="3"/>
        <v>26</v>
      </c>
      <c r="G12" s="46">
        <v>11</v>
      </c>
      <c r="H12" s="46"/>
    </row>
    <row r="13" spans="1:8" x14ac:dyDescent="0.25">
      <c r="A13" s="43" t="s">
        <v>68</v>
      </c>
      <c r="B13" s="49" t="s">
        <v>69</v>
      </c>
      <c r="C13" s="52">
        <f t="shared" ca="1" si="0"/>
        <v>13</v>
      </c>
      <c r="D13">
        <f t="shared" ca="1" si="1"/>
        <v>0.53258757448743477</v>
      </c>
      <c r="E13">
        <f t="shared" ca="1" si="2"/>
        <v>25</v>
      </c>
      <c r="F13">
        <f t="shared" ca="1" si="3"/>
        <v>12.5</v>
      </c>
      <c r="G13" s="46">
        <v>12</v>
      </c>
      <c r="H13" s="46"/>
    </row>
    <row r="14" spans="1:8" x14ac:dyDescent="0.25">
      <c r="A14" s="43" t="s">
        <v>72</v>
      </c>
      <c r="B14" s="49" t="s">
        <v>73</v>
      </c>
      <c r="C14" s="52">
        <f t="shared" ca="1" si="0"/>
        <v>29</v>
      </c>
      <c r="D14">
        <f t="shared" ca="1" si="1"/>
        <v>8.8171408002681528E-2</v>
      </c>
      <c r="E14">
        <f t="shared" ca="1" si="2"/>
        <v>58</v>
      </c>
      <c r="F14">
        <f t="shared" ca="1" si="3"/>
        <v>29</v>
      </c>
      <c r="G14" s="46">
        <v>13</v>
      </c>
      <c r="H14" s="46"/>
    </row>
    <row r="15" spans="1:8" x14ac:dyDescent="0.25">
      <c r="A15" s="43" t="s">
        <v>74</v>
      </c>
      <c r="B15" s="49" t="s">
        <v>75</v>
      </c>
      <c r="C15" s="52">
        <f t="shared" ca="1" si="0"/>
        <v>5</v>
      </c>
      <c r="D15">
        <f t="shared" ca="1" si="1"/>
        <v>0.8501315174751668</v>
      </c>
      <c r="E15">
        <f t="shared" ca="1" si="2"/>
        <v>9</v>
      </c>
      <c r="F15">
        <f t="shared" ca="1" si="3"/>
        <v>4.5</v>
      </c>
      <c r="G15" s="46">
        <v>14</v>
      </c>
      <c r="H15" s="46"/>
    </row>
    <row r="16" spans="1:8" x14ac:dyDescent="0.25">
      <c r="A16" s="43" t="s">
        <v>76</v>
      </c>
      <c r="B16" s="49" t="s">
        <v>77</v>
      </c>
      <c r="C16" s="52">
        <f t="shared" ca="1" si="0"/>
        <v>21</v>
      </c>
      <c r="D16">
        <f t="shared" ca="1" si="1"/>
        <v>0.34391558394864519</v>
      </c>
      <c r="E16">
        <f t="shared" ca="1" si="2"/>
        <v>41</v>
      </c>
      <c r="F16">
        <f t="shared" ca="1" si="3"/>
        <v>20.5</v>
      </c>
      <c r="G16" s="46">
        <v>15</v>
      </c>
      <c r="H16" s="46"/>
    </row>
    <row r="17" spans="1:8" x14ac:dyDescent="0.25">
      <c r="A17" s="43" t="s">
        <v>78</v>
      </c>
      <c r="B17" s="49" t="s">
        <v>79</v>
      </c>
      <c r="C17" s="52">
        <f t="shared" ca="1" si="0"/>
        <v>21</v>
      </c>
      <c r="D17">
        <f t="shared" ca="1" si="1"/>
        <v>0.33301651780224495</v>
      </c>
      <c r="E17">
        <f t="shared" ca="1" si="2"/>
        <v>42</v>
      </c>
      <c r="F17">
        <f t="shared" ca="1" si="3"/>
        <v>21</v>
      </c>
      <c r="G17" s="46">
        <v>16</v>
      </c>
      <c r="H17" s="46"/>
    </row>
    <row r="18" spans="1:8" x14ac:dyDescent="0.25">
      <c r="A18" s="43" t="s">
        <v>80</v>
      </c>
      <c r="B18" s="49" t="s">
        <v>83</v>
      </c>
      <c r="C18" s="52">
        <f t="shared" ca="1" si="0"/>
        <v>22</v>
      </c>
      <c r="D18">
        <f t="shared" ca="1" si="1"/>
        <v>0.29994976073392632</v>
      </c>
      <c r="E18">
        <f t="shared" ca="1" si="2"/>
        <v>43</v>
      </c>
      <c r="F18">
        <f t="shared" ca="1" si="3"/>
        <v>21.5</v>
      </c>
      <c r="G18" s="46">
        <v>17</v>
      </c>
      <c r="H18" s="46"/>
    </row>
    <row r="19" spans="1:8" x14ac:dyDescent="0.25">
      <c r="A19" s="43" t="s">
        <v>81</v>
      </c>
      <c r="B19" s="49" t="s">
        <v>82</v>
      </c>
      <c r="C19" s="52">
        <f t="shared" ca="1" si="0"/>
        <v>20</v>
      </c>
      <c r="D19">
        <f t="shared" ca="1" si="1"/>
        <v>0.3476864513255099</v>
      </c>
      <c r="E19">
        <f t="shared" ca="1" si="2"/>
        <v>40</v>
      </c>
      <c r="F19">
        <f t="shared" ca="1" si="3"/>
        <v>20</v>
      </c>
      <c r="G19" s="46">
        <v>18</v>
      </c>
      <c r="H19" s="46"/>
    </row>
    <row r="20" spans="1:8" x14ac:dyDescent="0.25">
      <c r="A20" s="43" t="s">
        <v>51</v>
      </c>
      <c r="B20" s="49" t="s">
        <v>84</v>
      </c>
      <c r="C20" s="52">
        <f t="shared" ca="1" si="0"/>
        <v>6</v>
      </c>
      <c r="D20">
        <f t="shared" ca="1" si="1"/>
        <v>0.80770071897435447</v>
      </c>
      <c r="E20">
        <f t="shared" ca="1" si="2"/>
        <v>11</v>
      </c>
      <c r="F20">
        <f t="shared" ca="1" si="3"/>
        <v>5.5</v>
      </c>
      <c r="G20" s="46">
        <v>19</v>
      </c>
      <c r="H20" s="46"/>
    </row>
    <row r="21" spans="1:8" x14ac:dyDescent="0.25">
      <c r="A21" s="43" t="s">
        <v>50</v>
      </c>
      <c r="B21" s="49" t="s">
        <v>41</v>
      </c>
      <c r="C21" s="52">
        <f t="shared" ca="1" si="0"/>
        <v>22</v>
      </c>
      <c r="D21">
        <f t="shared" ca="1" si="1"/>
        <v>0.28150201859406654</v>
      </c>
      <c r="E21">
        <f t="shared" ca="1" si="2"/>
        <v>44</v>
      </c>
      <c r="F21">
        <f t="shared" ca="1" si="3"/>
        <v>22</v>
      </c>
      <c r="G21" s="46">
        <v>20</v>
      </c>
      <c r="H21" s="46"/>
    </row>
    <row r="22" spans="1:8" x14ac:dyDescent="0.25">
      <c r="A22" s="43" t="s">
        <v>85</v>
      </c>
      <c r="B22" s="49" t="s">
        <v>86</v>
      </c>
      <c r="C22" s="52">
        <f t="shared" ca="1" si="0"/>
        <v>2</v>
      </c>
      <c r="D22">
        <f t="shared" ca="1" si="1"/>
        <v>0.94802166739512295</v>
      </c>
      <c r="E22">
        <f t="shared" ca="1" si="2"/>
        <v>3</v>
      </c>
      <c r="F22">
        <f t="shared" ca="1" si="3"/>
        <v>1.5</v>
      </c>
      <c r="G22" s="46">
        <v>21</v>
      </c>
      <c r="H22" s="46"/>
    </row>
    <row r="23" spans="1:8" x14ac:dyDescent="0.25">
      <c r="A23" s="43" t="s">
        <v>87</v>
      </c>
      <c r="B23" s="49" t="s">
        <v>88</v>
      </c>
      <c r="C23" s="52">
        <f t="shared" ca="1" si="0"/>
        <v>17</v>
      </c>
      <c r="D23">
        <f t="shared" ca="1" si="1"/>
        <v>0.41385996578430706</v>
      </c>
      <c r="E23">
        <f t="shared" ca="1" si="2"/>
        <v>33</v>
      </c>
      <c r="F23">
        <f t="shared" ca="1" si="3"/>
        <v>16.5</v>
      </c>
      <c r="G23" s="46">
        <v>22</v>
      </c>
      <c r="H23" s="46"/>
    </row>
    <row r="24" spans="1:8" x14ac:dyDescent="0.25">
      <c r="A24" s="44" t="s">
        <v>20</v>
      </c>
      <c r="B24" s="50" t="s">
        <v>37</v>
      </c>
      <c r="C24" s="52">
        <f t="shared" ca="1" si="0"/>
        <v>30</v>
      </c>
      <c r="D24">
        <f t="shared" ca="1" si="1"/>
        <v>6.0532875728558588E-2</v>
      </c>
      <c r="E24">
        <f t="shared" ca="1" si="2"/>
        <v>60</v>
      </c>
      <c r="F24">
        <f t="shared" ca="1" si="3"/>
        <v>30</v>
      </c>
      <c r="G24" s="46">
        <v>23</v>
      </c>
      <c r="H24" s="46"/>
    </row>
    <row r="25" spans="1:8" x14ac:dyDescent="0.25">
      <c r="A25" s="43" t="s">
        <v>89</v>
      </c>
      <c r="B25" s="49" t="s">
        <v>90</v>
      </c>
      <c r="C25" s="52">
        <f t="shared" ca="1" si="0"/>
        <v>23</v>
      </c>
      <c r="D25">
        <f t="shared" ca="1" si="1"/>
        <v>0.26282606352496229</v>
      </c>
      <c r="E25">
        <f t="shared" ca="1" si="2"/>
        <v>46</v>
      </c>
      <c r="F25">
        <f t="shared" ca="1" si="3"/>
        <v>23</v>
      </c>
      <c r="G25" s="46">
        <v>24</v>
      </c>
      <c r="H25" s="46"/>
    </row>
    <row r="26" spans="1:8" x14ac:dyDescent="0.25">
      <c r="A26" s="43" t="s">
        <v>91</v>
      </c>
      <c r="B26" s="49" t="s">
        <v>92</v>
      </c>
      <c r="C26" s="52">
        <f t="shared" ca="1" si="0"/>
        <v>12</v>
      </c>
      <c r="D26">
        <f t="shared" ca="1" si="1"/>
        <v>0.5484846020910078</v>
      </c>
      <c r="E26">
        <f t="shared" ca="1" si="2"/>
        <v>24</v>
      </c>
      <c r="F26">
        <f t="shared" ca="1" si="3"/>
        <v>12</v>
      </c>
      <c r="G26" s="46">
        <v>25</v>
      </c>
      <c r="H26" s="46"/>
    </row>
    <row r="27" spans="1:8" x14ac:dyDescent="0.25">
      <c r="A27" s="43" t="s">
        <v>93</v>
      </c>
      <c r="B27" s="49" t="s">
        <v>94</v>
      </c>
      <c r="C27" s="52">
        <f t="shared" ca="1" si="0"/>
        <v>9</v>
      </c>
      <c r="D27">
        <f t="shared" ca="1" si="1"/>
        <v>0.61878257207580378</v>
      </c>
      <c r="E27">
        <f t="shared" ca="1" si="2"/>
        <v>18</v>
      </c>
      <c r="F27">
        <f t="shared" ca="1" si="3"/>
        <v>9</v>
      </c>
      <c r="G27" s="46">
        <v>26</v>
      </c>
      <c r="H27" s="46"/>
    </row>
    <row r="28" spans="1:8" x14ac:dyDescent="0.25">
      <c r="A28" s="44" t="s">
        <v>16</v>
      </c>
      <c r="B28" s="50" t="s">
        <v>33</v>
      </c>
      <c r="C28" s="52">
        <f t="shared" ca="1" si="0"/>
        <v>13</v>
      </c>
      <c r="D28">
        <f t="shared" ca="1" si="1"/>
        <v>0.4695877253694174</v>
      </c>
      <c r="E28">
        <f t="shared" ca="1" si="2"/>
        <v>26</v>
      </c>
      <c r="F28">
        <f t="shared" ca="1" si="3"/>
        <v>13</v>
      </c>
      <c r="G28" s="46">
        <v>27</v>
      </c>
      <c r="H28" s="46"/>
    </row>
    <row r="29" spans="1:8" x14ac:dyDescent="0.25">
      <c r="A29" s="44" t="s">
        <v>14</v>
      </c>
      <c r="B29" s="50" t="s">
        <v>31</v>
      </c>
      <c r="C29" s="52">
        <f t="shared" ca="1" si="0"/>
        <v>27</v>
      </c>
      <c r="D29">
        <f t="shared" ca="1" si="1"/>
        <v>0.14638696495734549</v>
      </c>
      <c r="E29">
        <f t="shared" ca="1" si="2"/>
        <v>53</v>
      </c>
      <c r="F29">
        <f t="shared" ca="1" si="3"/>
        <v>26.5</v>
      </c>
      <c r="G29" s="46">
        <v>28</v>
      </c>
      <c r="H29" s="46"/>
    </row>
    <row r="30" spans="1:8" x14ac:dyDescent="0.25">
      <c r="A30" s="44" t="s">
        <v>15</v>
      </c>
      <c r="B30" s="50" t="s">
        <v>32</v>
      </c>
      <c r="C30" s="52">
        <f t="shared" ca="1" si="0"/>
        <v>25</v>
      </c>
      <c r="D30">
        <f t="shared" ca="1" si="1"/>
        <v>0.2071824052924216</v>
      </c>
      <c r="E30">
        <f t="shared" ca="1" si="2"/>
        <v>49</v>
      </c>
      <c r="F30">
        <f t="shared" ca="1" si="3"/>
        <v>24.5</v>
      </c>
      <c r="G30" s="46">
        <v>29</v>
      </c>
      <c r="H30" s="46"/>
    </row>
    <row r="31" spans="1:8" x14ac:dyDescent="0.25">
      <c r="A31" s="43" t="s">
        <v>95</v>
      </c>
      <c r="B31" s="49" t="s">
        <v>96</v>
      </c>
      <c r="C31" s="52">
        <f t="shared" ca="1" si="0"/>
        <v>8</v>
      </c>
      <c r="D31">
        <f t="shared" ca="1" si="1"/>
        <v>0.71013270556082142</v>
      </c>
      <c r="E31">
        <f t="shared" ca="1" si="2"/>
        <v>16</v>
      </c>
      <c r="F31">
        <f t="shared" ca="1" si="3"/>
        <v>8</v>
      </c>
      <c r="G31" s="46">
        <v>30</v>
      </c>
      <c r="H31" s="46"/>
    </row>
    <row r="32" spans="1:8" x14ac:dyDescent="0.25">
      <c r="A32" s="43" t="s">
        <v>48</v>
      </c>
      <c r="B32" s="49" t="s">
        <v>49</v>
      </c>
      <c r="C32" s="52">
        <f t="shared" ca="1" si="0"/>
        <v>17</v>
      </c>
      <c r="D32">
        <f t="shared" ca="1" si="1"/>
        <v>0.40773732980670452</v>
      </c>
      <c r="E32">
        <f t="shared" ca="1" si="2"/>
        <v>34</v>
      </c>
      <c r="F32">
        <f t="shared" ca="1" si="3"/>
        <v>17</v>
      </c>
      <c r="G32" s="46">
        <v>31</v>
      </c>
      <c r="H32" s="46"/>
    </row>
    <row r="33" spans="1:6" x14ac:dyDescent="0.25">
      <c r="A33" s="43" t="s">
        <v>97</v>
      </c>
      <c r="B33" s="49" t="s">
        <v>98</v>
      </c>
      <c r="C33" s="52">
        <f t="shared" ca="1" si="0"/>
        <v>14</v>
      </c>
      <c r="D33">
        <f t="shared" ca="1" si="1"/>
        <v>0.45991247694743864</v>
      </c>
      <c r="E33">
        <f t="shared" ca="1" si="2"/>
        <v>27</v>
      </c>
      <c r="F33">
        <f t="shared" ca="1" si="3"/>
        <v>13.5</v>
      </c>
    </row>
    <row r="34" spans="1:6" x14ac:dyDescent="0.25">
      <c r="A34" s="44" t="s">
        <v>18</v>
      </c>
      <c r="B34" s="50" t="s">
        <v>35</v>
      </c>
      <c r="C34" s="52">
        <f t="shared" ca="1" si="0"/>
        <v>11</v>
      </c>
      <c r="D34">
        <f t="shared" ca="1" si="1"/>
        <v>0.59333655941621433</v>
      </c>
      <c r="E34">
        <f t="shared" ca="1" si="2"/>
        <v>21</v>
      </c>
      <c r="F34">
        <f t="shared" ca="1" si="3"/>
        <v>10.5</v>
      </c>
    </row>
    <row r="35" spans="1:6" x14ac:dyDescent="0.25">
      <c r="A35" s="44" t="s">
        <v>17</v>
      </c>
      <c r="B35" s="50" t="s">
        <v>34</v>
      </c>
      <c r="C35" s="52">
        <f t="shared" ca="1" si="0"/>
        <v>18</v>
      </c>
      <c r="D35">
        <f t="shared" ca="1" si="1"/>
        <v>0.37928867733821692</v>
      </c>
      <c r="E35">
        <f t="shared" ca="1" si="2"/>
        <v>36</v>
      </c>
      <c r="F35">
        <f t="shared" ca="1" si="3"/>
        <v>18</v>
      </c>
    </row>
    <row r="36" spans="1:6" x14ac:dyDescent="0.25">
      <c r="A36" s="43" t="s">
        <v>26</v>
      </c>
      <c r="B36" s="49" t="s">
        <v>47</v>
      </c>
      <c r="C36" s="52">
        <f t="shared" ca="1" si="0"/>
        <v>7</v>
      </c>
      <c r="D36">
        <f t="shared" ca="1" si="1"/>
        <v>0.78338950361973347</v>
      </c>
      <c r="E36">
        <f t="shared" ca="1" si="2"/>
        <v>14</v>
      </c>
      <c r="F36">
        <f t="shared" ca="1" si="3"/>
        <v>7</v>
      </c>
    </row>
    <row r="37" spans="1:6" x14ac:dyDescent="0.25">
      <c r="A37" s="43" t="s">
        <v>26</v>
      </c>
      <c r="B37" s="49" t="s">
        <v>44</v>
      </c>
      <c r="C37" s="52">
        <f t="shared" ca="1" si="0"/>
        <v>16</v>
      </c>
      <c r="D37">
        <f t="shared" ca="1" si="1"/>
        <v>0.42926928012915433</v>
      </c>
      <c r="E37">
        <f t="shared" ca="1" si="2"/>
        <v>31</v>
      </c>
      <c r="F37">
        <f t="shared" ca="1" si="3"/>
        <v>15.5</v>
      </c>
    </row>
    <row r="38" spans="1:6" x14ac:dyDescent="0.25">
      <c r="A38" s="43" t="s">
        <v>99</v>
      </c>
      <c r="B38" s="49" t="s">
        <v>100</v>
      </c>
      <c r="C38" s="52">
        <f t="shared" ca="1" si="0"/>
        <v>1</v>
      </c>
      <c r="D38">
        <f t="shared" ca="1" si="1"/>
        <v>0.97332784594302491</v>
      </c>
      <c r="E38">
        <f t="shared" ca="1" si="2"/>
        <v>2</v>
      </c>
      <c r="F38">
        <f t="shared" ca="1" si="3"/>
        <v>1</v>
      </c>
    </row>
    <row r="39" spans="1:6" x14ac:dyDescent="0.25">
      <c r="A39" s="43" t="s">
        <v>101</v>
      </c>
      <c r="B39" s="49" t="s">
        <v>102</v>
      </c>
      <c r="C39" s="52">
        <f t="shared" ca="1" si="0"/>
        <v>19</v>
      </c>
      <c r="D39">
        <f t="shared" ca="1" si="1"/>
        <v>0.36490098491661083</v>
      </c>
      <c r="E39">
        <f t="shared" ca="1" si="2"/>
        <v>37</v>
      </c>
      <c r="F39">
        <f t="shared" ca="1" si="3"/>
        <v>18.5</v>
      </c>
    </row>
    <row r="40" spans="1:6" x14ac:dyDescent="0.25">
      <c r="A40" s="43" t="s">
        <v>103</v>
      </c>
      <c r="B40" s="49" t="s">
        <v>104</v>
      </c>
      <c r="C40" s="52">
        <f t="shared" ca="1" si="0"/>
        <v>28</v>
      </c>
      <c r="D40">
        <f t="shared" ca="1" si="1"/>
        <v>0.13061926694603498</v>
      </c>
      <c r="E40">
        <f t="shared" ca="1" si="2"/>
        <v>55</v>
      </c>
      <c r="F40">
        <f t="shared" ca="1" si="3"/>
        <v>27.5</v>
      </c>
    </row>
    <row r="41" spans="1:6" x14ac:dyDescent="0.25">
      <c r="A41" s="43" t="s">
        <v>105</v>
      </c>
      <c r="B41" s="49" t="s">
        <v>106</v>
      </c>
      <c r="C41" s="52">
        <f t="shared" ca="1" si="0"/>
        <v>8</v>
      </c>
      <c r="D41">
        <f t="shared" ca="1" si="1"/>
        <v>0.7775563591089848</v>
      </c>
      <c r="E41">
        <f t="shared" ca="1" si="2"/>
        <v>15</v>
      </c>
      <c r="F41">
        <f t="shared" ca="1" si="3"/>
        <v>7.5</v>
      </c>
    </row>
    <row r="42" spans="1:6" x14ac:dyDescent="0.25">
      <c r="A42" s="43" t="s">
        <v>107</v>
      </c>
      <c r="B42" s="49" t="s">
        <v>108</v>
      </c>
      <c r="C42" s="52">
        <f t="shared" ca="1" si="0"/>
        <v>25</v>
      </c>
      <c r="D42">
        <f t="shared" ca="1" si="1"/>
        <v>0.20681011631932777</v>
      </c>
      <c r="E42">
        <f t="shared" ca="1" si="2"/>
        <v>50</v>
      </c>
      <c r="F42">
        <f t="shared" ca="1" si="3"/>
        <v>25</v>
      </c>
    </row>
    <row r="43" spans="1:6" x14ac:dyDescent="0.25">
      <c r="A43" s="43" t="s">
        <v>109</v>
      </c>
      <c r="B43" s="49" t="s">
        <v>110</v>
      </c>
      <c r="C43" s="52">
        <f t="shared" ca="1" si="0"/>
        <v>27</v>
      </c>
      <c r="D43">
        <f t="shared" ca="1" si="1"/>
        <v>0.14271400323556271</v>
      </c>
      <c r="E43">
        <f t="shared" ca="1" si="2"/>
        <v>54</v>
      </c>
      <c r="F43">
        <f t="shared" ca="1" si="3"/>
        <v>27</v>
      </c>
    </row>
    <row r="44" spans="1:6" x14ac:dyDescent="0.25">
      <c r="A44" s="43" t="s">
        <v>111</v>
      </c>
      <c r="B44" s="49" t="s">
        <v>112</v>
      </c>
      <c r="C44" s="52">
        <f t="shared" ca="1" si="0"/>
        <v>18</v>
      </c>
      <c r="D44">
        <f t="shared" ca="1" si="1"/>
        <v>0.38535533069242023</v>
      </c>
      <c r="E44">
        <f t="shared" ca="1" si="2"/>
        <v>35</v>
      </c>
      <c r="F44">
        <f t="shared" ca="1" si="3"/>
        <v>17.5</v>
      </c>
    </row>
    <row r="45" spans="1:6" x14ac:dyDescent="0.25">
      <c r="A45" s="43" t="s">
        <v>113</v>
      </c>
      <c r="B45" s="49" t="s">
        <v>114</v>
      </c>
      <c r="C45" s="52">
        <f t="shared" ca="1" si="0"/>
        <v>10</v>
      </c>
      <c r="D45">
        <f t="shared" ca="1" si="1"/>
        <v>0.60992140808230988</v>
      </c>
      <c r="E45">
        <f t="shared" ca="1" si="2"/>
        <v>19</v>
      </c>
      <c r="F45">
        <f t="shared" ca="1" si="3"/>
        <v>9.5</v>
      </c>
    </row>
    <row r="46" spans="1:6" x14ac:dyDescent="0.25">
      <c r="A46" s="43" t="s">
        <v>143</v>
      </c>
      <c r="B46" s="49" t="s">
        <v>144</v>
      </c>
      <c r="C46" s="52">
        <f t="shared" ca="1" si="0"/>
        <v>4</v>
      </c>
      <c r="D46">
        <f t="shared" ca="1" si="1"/>
        <v>0.87289241029682507</v>
      </c>
      <c r="E46">
        <f t="shared" ca="1" si="2"/>
        <v>7</v>
      </c>
      <c r="F46">
        <f t="shared" ca="1" si="3"/>
        <v>3.5</v>
      </c>
    </row>
    <row r="47" spans="1:6" x14ac:dyDescent="0.25">
      <c r="A47" s="43" t="s">
        <v>115</v>
      </c>
      <c r="B47" s="49" t="s">
        <v>116</v>
      </c>
      <c r="C47" s="52">
        <f t="shared" ca="1" si="0"/>
        <v>4</v>
      </c>
      <c r="D47">
        <f t="shared" ca="1" si="1"/>
        <v>0.86169597058837599</v>
      </c>
      <c r="E47">
        <f t="shared" ca="1" si="2"/>
        <v>8</v>
      </c>
      <c r="F47">
        <f t="shared" ca="1" si="3"/>
        <v>4</v>
      </c>
    </row>
    <row r="48" spans="1:6" x14ac:dyDescent="0.25">
      <c r="A48" s="43" t="s">
        <v>117</v>
      </c>
      <c r="B48" s="49" t="s">
        <v>119</v>
      </c>
      <c r="C48" s="52">
        <f t="shared" ca="1" si="0"/>
        <v>7</v>
      </c>
      <c r="D48">
        <f t="shared" ca="1" si="1"/>
        <v>0.78877736041208968</v>
      </c>
      <c r="E48">
        <f t="shared" ca="1" si="2"/>
        <v>13</v>
      </c>
      <c r="F48">
        <f t="shared" ca="1" si="3"/>
        <v>6.5</v>
      </c>
    </row>
    <row r="49" spans="1:6" x14ac:dyDescent="0.25">
      <c r="A49" s="43" t="s">
        <v>118</v>
      </c>
      <c r="B49" s="49" t="s">
        <v>120</v>
      </c>
      <c r="C49" s="52">
        <f t="shared" ca="1" si="0"/>
        <v>1</v>
      </c>
      <c r="D49">
        <f t="shared" ca="1" si="1"/>
        <v>0.97661604438476823</v>
      </c>
      <c r="E49">
        <f t="shared" ca="1" si="2"/>
        <v>1</v>
      </c>
      <c r="F49">
        <f t="shared" ca="1" si="3"/>
        <v>0.5</v>
      </c>
    </row>
    <row r="50" spans="1:6" x14ac:dyDescent="0.25">
      <c r="A50" s="43" t="s">
        <v>121</v>
      </c>
      <c r="B50" s="49" t="s">
        <v>122</v>
      </c>
      <c r="C50" s="52">
        <f t="shared" ca="1" si="0"/>
        <v>9</v>
      </c>
      <c r="D50">
        <f t="shared" ca="1" si="1"/>
        <v>0.70813340688592885</v>
      </c>
      <c r="E50">
        <f t="shared" ca="1" si="2"/>
        <v>17</v>
      </c>
      <c r="F50">
        <f t="shared" ca="1" si="3"/>
        <v>8.5</v>
      </c>
    </row>
    <row r="51" spans="1:6" x14ac:dyDescent="0.25">
      <c r="A51" s="43" t="s">
        <v>24</v>
      </c>
      <c r="B51" s="49" t="s">
        <v>145</v>
      </c>
      <c r="C51" s="52">
        <f t="shared" ca="1" si="0"/>
        <v>15</v>
      </c>
      <c r="D51">
        <f t="shared" ca="1" si="1"/>
        <v>0.45073529909168009</v>
      </c>
      <c r="E51">
        <f t="shared" ca="1" si="2"/>
        <v>29</v>
      </c>
      <c r="F51">
        <f t="shared" ca="1" si="3"/>
        <v>14.5</v>
      </c>
    </row>
    <row r="52" spans="1:6" x14ac:dyDescent="0.25">
      <c r="A52" s="43" t="s">
        <v>123</v>
      </c>
      <c r="B52" s="49" t="s">
        <v>124</v>
      </c>
      <c r="C52" s="52">
        <f t="shared" ca="1" si="0"/>
        <v>11</v>
      </c>
      <c r="D52">
        <f t="shared" ca="1" si="1"/>
        <v>0.55613871989791031</v>
      </c>
      <c r="E52">
        <f t="shared" ca="1" si="2"/>
        <v>22</v>
      </c>
      <c r="F52">
        <f t="shared" ca="1" si="3"/>
        <v>11</v>
      </c>
    </row>
    <row r="53" spans="1:6" x14ac:dyDescent="0.25">
      <c r="A53" s="43" t="s">
        <v>27</v>
      </c>
      <c r="B53" s="49" t="s">
        <v>45</v>
      </c>
      <c r="C53" s="52">
        <f t="shared" ca="1" si="0"/>
        <v>29</v>
      </c>
      <c r="D53">
        <f t="shared" ca="1" si="1"/>
        <v>9.2186002931949562E-2</v>
      </c>
      <c r="E53">
        <f t="shared" ca="1" si="2"/>
        <v>57</v>
      </c>
      <c r="F53">
        <f t="shared" ca="1" si="3"/>
        <v>28.5</v>
      </c>
    </row>
    <row r="54" spans="1:6" x14ac:dyDescent="0.25">
      <c r="A54" s="44" t="s">
        <v>13</v>
      </c>
      <c r="B54" s="50" t="s">
        <v>30</v>
      </c>
      <c r="C54" s="52">
        <f t="shared" ca="1" si="0"/>
        <v>10</v>
      </c>
      <c r="D54">
        <f t="shared" ca="1" si="1"/>
        <v>0.59369926564582032</v>
      </c>
      <c r="E54">
        <f t="shared" ca="1" si="2"/>
        <v>20</v>
      </c>
      <c r="F54">
        <f t="shared" ca="1" si="3"/>
        <v>10</v>
      </c>
    </row>
    <row r="55" spans="1:6" x14ac:dyDescent="0.25">
      <c r="A55" s="43" t="s">
        <v>125</v>
      </c>
      <c r="B55" s="49" t="s">
        <v>126</v>
      </c>
      <c r="C55" s="52">
        <f t="shared" ca="1" si="0"/>
        <v>24</v>
      </c>
      <c r="D55">
        <f t="shared" ca="1" si="1"/>
        <v>0.22701262677210177</v>
      </c>
      <c r="E55">
        <f t="shared" ca="1" si="2"/>
        <v>48</v>
      </c>
      <c r="F55">
        <f t="shared" ca="1" si="3"/>
        <v>24</v>
      </c>
    </row>
    <row r="56" spans="1:6" x14ac:dyDescent="0.25">
      <c r="A56" s="44" t="s">
        <v>12</v>
      </c>
      <c r="B56" s="50" t="s">
        <v>29</v>
      </c>
      <c r="C56" s="52">
        <f t="shared" ca="1" si="0"/>
        <v>30</v>
      </c>
      <c r="D56">
        <f t="shared" ca="1" si="1"/>
        <v>6.8234396172041523E-2</v>
      </c>
      <c r="E56">
        <f t="shared" ca="1" si="2"/>
        <v>59</v>
      </c>
      <c r="F56">
        <f t="shared" ca="1" si="3"/>
        <v>29.5</v>
      </c>
    </row>
    <row r="57" spans="1:6" x14ac:dyDescent="0.25">
      <c r="A57" s="43" t="s">
        <v>21</v>
      </c>
      <c r="B57" s="49" t="s">
        <v>38</v>
      </c>
      <c r="C57" s="52">
        <f t="shared" ca="1" si="0"/>
        <v>19</v>
      </c>
      <c r="D57">
        <f t="shared" ca="1" si="1"/>
        <v>0.35668644257564164</v>
      </c>
      <c r="E57">
        <f t="shared" ca="1" si="2"/>
        <v>38</v>
      </c>
      <c r="F57">
        <f t="shared" ca="1" si="3"/>
        <v>19</v>
      </c>
    </row>
    <row r="58" spans="1:6" x14ac:dyDescent="0.25">
      <c r="A58" s="43" t="s">
        <v>127</v>
      </c>
      <c r="B58" s="49" t="s">
        <v>128</v>
      </c>
      <c r="C58" s="52">
        <f t="shared" ca="1" si="0"/>
        <v>12</v>
      </c>
      <c r="D58">
        <f t="shared" ca="1" si="1"/>
        <v>0.55108479951996536</v>
      </c>
      <c r="E58">
        <f t="shared" ca="1" si="2"/>
        <v>23</v>
      </c>
      <c r="F58">
        <f t="shared" ca="1" si="3"/>
        <v>11.5</v>
      </c>
    </row>
    <row r="59" spans="1:6" x14ac:dyDescent="0.25">
      <c r="A59" s="43" t="s">
        <v>22</v>
      </c>
      <c r="B59" s="49" t="s">
        <v>39</v>
      </c>
      <c r="C59" s="52">
        <f t="shared" ca="1" si="0"/>
        <v>5</v>
      </c>
      <c r="D59">
        <f t="shared" ca="1" si="1"/>
        <v>0.81574583134268341</v>
      </c>
      <c r="E59">
        <f t="shared" ca="1" si="2"/>
        <v>10</v>
      </c>
      <c r="F59">
        <f t="shared" ca="1" si="3"/>
        <v>5</v>
      </c>
    </row>
    <row r="60" spans="1:6" x14ac:dyDescent="0.25">
      <c r="A60" s="43" t="s">
        <v>129</v>
      </c>
      <c r="B60" s="49" t="s">
        <v>130</v>
      </c>
      <c r="C60" s="52">
        <f t="shared" ca="1" si="0"/>
        <v>23</v>
      </c>
      <c r="D60">
        <f t="shared" ca="1" si="1"/>
        <v>0.27878414200577528</v>
      </c>
      <c r="E60">
        <f t="shared" ca="1" si="2"/>
        <v>45</v>
      </c>
      <c r="F60">
        <f t="shared" ca="1" si="3"/>
        <v>22.5</v>
      </c>
    </row>
    <row r="61" spans="1:6" x14ac:dyDescent="0.25">
      <c r="A61" s="43" t="s">
        <v>131</v>
      </c>
      <c r="B61" s="49" t="s">
        <v>132</v>
      </c>
      <c r="C61" s="52">
        <f t="shared" ca="1" si="0"/>
        <v>15</v>
      </c>
      <c r="D61">
        <f t="shared" ca="1" si="1"/>
        <v>0.44734427606553517</v>
      </c>
      <c r="E61">
        <f t="shared" ca="1" si="2"/>
        <v>30</v>
      </c>
      <c r="F61">
        <f t="shared" ca="1" si="3"/>
        <v>15</v>
      </c>
    </row>
    <row r="62" spans="1:6" x14ac:dyDescent="0.25">
      <c r="A62" s="43" t="s">
        <v>142</v>
      </c>
      <c r="B62" s="49" t="s">
        <v>134</v>
      </c>
      <c r="C62" s="52">
        <f t="shared" ca="1" si="0"/>
        <v>31</v>
      </c>
      <c r="D62">
        <f t="shared" ca="1" si="1"/>
        <v>4.9009490842032655E-2</v>
      </c>
      <c r="E62">
        <f t="shared" ca="1" si="2"/>
        <v>61</v>
      </c>
      <c r="F62">
        <f t="shared" ca="1" si="3"/>
        <v>30.5</v>
      </c>
    </row>
    <row r="63" spans="1:6" x14ac:dyDescent="0.25">
      <c r="A63" s="43" t="s">
        <v>135</v>
      </c>
      <c r="B63" s="49" t="s">
        <v>136</v>
      </c>
      <c r="C63" s="52">
        <f t="shared" ca="1" si="0"/>
        <v>3</v>
      </c>
      <c r="D63">
        <f t="shared" ca="1" si="1"/>
        <v>0.88569739995846186</v>
      </c>
      <c r="E63">
        <f t="shared" ca="1" si="2"/>
        <v>6</v>
      </c>
      <c r="F63">
        <f t="shared" ca="1" si="3"/>
        <v>3</v>
      </c>
    </row>
    <row r="64" spans="1:6" ht="15.75" thickBot="1" x14ac:dyDescent="0.3">
      <c r="A64" s="45" t="s">
        <v>137</v>
      </c>
      <c r="B64" s="45" t="s">
        <v>138</v>
      </c>
    </row>
  </sheetData>
  <conditionalFormatting sqref="A2:B64">
    <cfRule type="expression" dxfId="5" priority="1">
      <formula>MOD(ROW(),2)=0</formula>
    </cfRule>
    <cfRule type="expression" dxfId="4" priority="2">
      <formula>MOD(ROW(),2)=1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5855-8A7C-440B-BDD7-3D18EF0FAC1D}">
  <dimension ref="A1:D65"/>
  <sheetViews>
    <sheetView workbookViewId="0">
      <selection activeCell="A2" sqref="A2:B168"/>
    </sheetView>
  </sheetViews>
  <sheetFormatPr defaultRowHeight="15" x14ac:dyDescent="0.25"/>
  <cols>
    <col min="1" max="1" width="27.7109375" customWidth="1"/>
    <col min="2" max="2" width="13.5703125" customWidth="1"/>
  </cols>
  <sheetData>
    <row r="1" spans="1:4" ht="15.75" thickBot="1" x14ac:dyDescent="0.3">
      <c r="A1" s="20" t="s">
        <v>11</v>
      </c>
      <c r="B1" s="21" t="s">
        <v>0</v>
      </c>
      <c r="C1" s="22" t="s">
        <v>139</v>
      </c>
      <c r="D1" s="4"/>
    </row>
    <row r="2" spans="1:4" ht="15.75" thickBot="1" x14ac:dyDescent="0.3">
      <c r="A2" s="7" t="s">
        <v>25</v>
      </c>
      <c r="B2" s="19" t="s">
        <v>43</v>
      </c>
      <c r="C2" s="19" t="s">
        <v>140</v>
      </c>
    </row>
    <row r="3" spans="1:4" ht="15.75" thickBot="1" x14ac:dyDescent="0.3">
      <c r="A3" s="2" t="s">
        <v>52</v>
      </c>
      <c r="B3" s="9" t="s">
        <v>53</v>
      </c>
      <c r="C3" s="9">
        <v>1</v>
      </c>
    </row>
    <row r="4" spans="1:4" ht="15.75" thickBot="1" x14ac:dyDescent="0.3">
      <c r="A4" s="2" t="s">
        <v>54</v>
      </c>
      <c r="B4" s="9" t="s">
        <v>55</v>
      </c>
      <c r="C4" s="9">
        <v>1</v>
      </c>
    </row>
    <row r="5" spans="1:4" ht="15.75" thickBot="1" x14ac:dyDescent="0.3">
      <c r="A5" s="2" t="s">
        <v>28</v>
      </c>
      <c r="B5" s="9" t="s">
        <v>46</v>
      </c>
      <c r="C5" s="9">
        <v>1</v>
      </c>
    </row>
    <row r="6" spans="1:4" ht="15.75" thickBot="1" x14ac:dyDescent="0.3">
      <c r="A6" s="2" t="s">
        <v>56</v>
      </c>
      <c r="B6" s="9" t="s">
        <v>57</v>
      </c>
      <c r="C6" s="9">
        <v>1</v>
      </c>
    </row>
    <row r="7" spans="1:4" ht="15.75" thickBot="1" x14ac:dyDescent="0.3">
      <c r="A7" s="7" t="s">
        <v>59</v>
      </c>
      <c r="B7" s="17" t="s">
        <v>58</v>
      </c>
      <c r="C7" s="10">
        <v>1</v>
      </c>
    </row>
    <row r="8" spans="1:4" ht="15.75" thickBot="1" x14ac:dyDescent="0.3">
      <c r="A8" s="2" t="s">
        <v>60</v>
      </c>
      <c r="B8" s="9" t="s">
        <v>61</v>
      </c>
      <c r="C8" s="8">
        <v>1</v>
      </c>
    </row>
    <row r="9" spans="1:4" ht="15.75" thickBot="1" x14ac:dyDescent="0.3">
      <c r="A9" s="2" t="s">
        <v>62</v>
      </c>
      <c r="B9" s="9" t="s">
        <v>63</v>
      </c>
      <c r="C9" s="8">
        <v>1</v>
      </c>
    </row>
    <row r="10" spans="1:4" ht="15.75" thickBot="1" x14ac:dyDescent="0.3">
      <c r="A10" s="2" t="s">
        <v>64</v>
      </c>
      <c r="B10" s="9" t="s">
        <v>65</v>
      </c>
      <c r="C10" s="8">
        <v>1</v>
      </c>
    </row>
    <row r="11" spans="1:4" ht="15.75" thickBot="1" x14ac:dyDescent="0.3">
      <c r="A11" s="5" t="s">
        <v>66</v>
      </c>
      <c r="B11" s="14" t="s">
        <v>71</v>
      </c>
      <c r="C11" s="11">
        <v>1</v>
      </c>
    </row>
    <row r="12" spans="1:4" ht="15.75" thickBot="1" x14ac:dyDescent="0.3">
      <c r="A12" s="3" t="s">
        <v>67</v>
      </c>
      <c r="B12" s="12" t="s">
        <v>70</v>
      </c>
      <c r="C12" s="12">
        <v>1</v>
      </c>
    </row>
    <row r="13" spans="1:4" ht="15.75" thickBot="1" x14ac:dyDescent="0.3">
      <c r="A13" s="2" t="s">
        <v>68</v>
      </c>
      <c r="B13" s="18" t="s">
        <v>69</v>
      </c>
      <c r="C13" s="13">
        <v>1</v>
      </c>
    </row>
    <row r="14" spans="1:4" ht="15.75" thickBot="1" x14ac:dyDescent="0.3">
      <c r="A14" s="2" t="s">
        <v>72</v>
      </c>
      <c r="B14" s="18" t="s">
        <v>73</v>
      </c>
      <c r="C14" s="13">
        <v>1</v>
      </c>
    </row>
    <row r="15" spans="1:4" ht="15.75" thickBot="1" x14ac:dyDescent="0.3">
      <c r="A15" s="2" t="s">
        <v>74</v>
      </c>
      <c r="B15" s="9" t="s">
        <v>75</v>
      </c>
      <c r="C15" s="9">
        <v>1</v>
      </c>
    </row>
    <row r="16" spans="1:4" ht="15.75" thickBot="1" x14ac:dyDescent="0.3">
      <c r="A16" s="2" t="s">
        <v>76</v>
      </c>
      <c r="B16" s="9" t="s">
        <v>77</v>
      </c>
      <c r="C16" s="9">
        <v>1</v>
      </c>
    </row>
    <row r="17" spans="1:3" ht="15.75" thickBot="1" x14ac:dyDescent="0.3">
      <c r="A17" s="2" t="s">
        <v>78</v>
      </c>
      <c r="B17" s="9" t="s">
        <v>79</v>
      </c>
      <c r="C17" s="9">
        <v>1</v>
      </c>
    </row>
    <row r="18" spans="1:3" ht="15.75" thickBot="1" x14ac:dyDescent="0.3">
      <c r="A18" s="2" t="s">
        <v>80</v>
      </c>
      <c r="B18" s="9" t="s">
        <v>83</v>
      </c>
      <c r="C18" s="9">
        <v>1</v>
      </c>
    </row>
    <row r="19" spans="1:3" ht="15.75" thickBot="1" x14ac:dyDescent="0.3">
      <c r="A19" s="2" t="s">
        <v>81</v>
      </c>
      <c r="B19" s="9" t="s">
        <v>82</v>
      </c>
      <c r="C19" s="8">
        <v>1</v>
      </c>
    </row>
    <row r="20" spans="1:3" ht="15.75" thickBot="1" x14ac:dyDescent="0.3">
      <c r="A20" s="2" t="s">
        <v>51</v>
      </c>
      <c r="B20" s="9" t="s">
        <v>84</v>
      </c>
      <c r="C20" s="8">
        <v>1</v>
      </c>
    </row>
    <row r="21" spans="1:3" ht="15.75" thickBot="1" x14ac:dyDescent="0.3">
      <c r="A21" s="2" t="s">
        <v>50</v>
      </c>
      <c r="B21" s="9" t="s">
        <v>41</v>
      </c>
      <c r="C21" s="9">
        <v>1</v>
      </c>
    </row>
    <row r="22" spans="1:3" ht="15.75" thickBot="1" x14ac:dyDescent="0.3">
      <c r="A22" s="2" t="s">
        <v>85</v>
      </c>
      <c r="B22" s="9" t="s">
        <v>86</v>
      </c>
      <c r="C22" s="9">
        <v>1</v>
      </c>
    </row>
    <row r="23" spans="1:3" ht="15.75" thickBot="1" x14ac:dyDescent="0.3">
      <c r="A23" s="2" t="s">
        <v>87</v>
      </c>
      <c r="B23" s="9" t="s">
        <v>88</v>
      </c>
      <c r="C23" s="8">
        <v>1</v>
      </c>
    </row>
    <row r="24" spans="1:3" ht="15.75" thickBot="1" x14ac:dyDescent="0.3">
      <c r="A24" s="2" t="s">
        <v>23</v>
      </c>
      <c r="B24" s="16" t="s">
        <v>40</v>
      </c>
      <c r="C24" s="9">
        <v>1</v>
      </c>
    </row>
    <row r="25" spans="1:3" ht="15.75" thickBot="1" x14ac:dyDescent="0.3">
      <c r="A25" s="15" t="s">
        <v>20</v>
      </c>
      <c r="B25" s="11" t="s">
        <v>37</v>
      </c>
      <c r="C25" s="14">
        <v>1</v>
      </c>
    </row>
    <row r="26" spans="1:3" ht="15.75" thickBot="1" x14ac:dyDescent="0.3">
      <c r="A26" s="2" t="s">
        <v>89</v>
      </c>
      <c r="B26" s="9" t="s">
        <v>90</v>
      </c>
      <c r="C26" s="9">
        <v>1</v>
      </c>
    </row>
    <row r="27" spans="1:3" ht="15.75" thickBot="1" x14ac:dyDescent="0.3">
      <c r="A27" s="2" t="s">
        <v>91</v>
      </c>
      <c r="B27" s="9" t="s">
        <v>92</v>
      </c>
      <c r="C27" s="9">
        <v>1</v>
      </c>
    </row>
    <row r="28" spans="1:3" ht="15.75" thickBot="1" x14ac:dyDescent="0.3">
      <c r="A28" s="2" t="s">
        <v>93</v>
      </c>
      <c r="B28" s="9" t="s">
        <v>94</v>
      </c>
      <c r="C28" s="9">
        <v>1</v>
      </c>
    </row>
    <row r="29" spans="1:3" ht="15.75" thickBot="1" x14ac:dyDescent="0.3">
      <c r="A29" s="1" t="s">
        <v>16</v>
      </c>
      <c r="B29" s="8" t="s">
        <v>33</v>
      </c>
      <c r="C29" s="9">
        <v>1</v>
      </c>
    </row>
    <row r="30" spans="1:3" ht="15.75" thickBot="1" x14ac:dyDescent="0.3">
      <c r="A30" s="1" t="s">
        <v>14</v>
      </c>
      <c r="B30" s="8" t="s">
        <v>31</v>
      </c>
      <c r="C30" s="9">
        <v>1</v>
      </c>
    </row>
    <row r="31" spans="1:3" ht="15.75" thickBot="1" x14ac:dyDescent="0.3">
      <c r="A31" s="1" t="s">
        <v>15</v>
      </c>
      <c r="B31" s="8" t="s">
        <v>32</v>
      </c>
      <c r="C31" s="9">
        <v>1</v>
      </c>
    </row>
    <row r="32" spans="1:3" ht="15.75" thickBot="1" x14ac:dyDescent="0.3">
      <c r="A32" s="2" t="s">
        <v>95</v>
      </c>
      <c r="B32" s="9" t="s">
        <v>96</v>
      </c>
      <c r="C32" s="9">
        <v>1</v>
      </c>
    </row>
    <row r="33" spans="1:3" ht="15.75" thickBot="1" x14ac:dyDescent="0.3">
      <c r="A33" s="2" t="s">
        <v>48</v>
      </c>
      <c r="B33" s="9" t="s">
        <v>49</v>
      </c>
      <c r="C33" s="9">
        <v>1</v>
      </c>
    </row>
    <row r="34" spans="1:3" ht="15.75" thickBot="1" x14ac:dyDescent="0.3">
      <c r="A34" s="2" t="s">
        <v>97</v>
      </c>
      <c r="B34" s="9" t="s">
        <v>98</v>
      </c>
      <c r="C34" s="9">
        <v>2</v>
      </c>
    </row>
    <row r="35" spans="1:3" ht="15.75" thickBot="1" x14ac:dyDescent="0.3">
      <c r="A35" s="1" t="s">
        <v>18</v>
      </c>
      <c r="B35" s="8" t="s">
        <v>35</v>
      </c>
      <c r="C35" s="9">
        <v>2</v>
      </c>
    </row>
    <row r="36" spans="1:3" ht="15.75" thickBot="1" x14ac:dyDescent="0.3">
      <c r="A36" s="1" t="s">
        <v>17</v>
      </c>
      <c r="B36" s="8" t="s">
        <v>34</v>
      </c>
      <c r="C36" s="9">
        <v>2</v>
      </c>
    </row>
    <row r="37" spans="1:3" ht="15.75" thickBot="1" x14ac:dyDescent="0.3">
      <c r="A37" s="2" t="s">
        <v>26</v>
      </c>
      <c r="B37" s="9" t="s">
        <v>47</v>
      </c>
      <c r="C37" s="9">
        <v>2</v>
      </c>
    </row>
    <row r="38" spans="1:3" ht="15.75" thickBot="1" x14ac:dyDescent="0.3">
      <c r="A38" s="2" t="s">
        <v>26</v>
      </c>
      <c r="B38" s="9" t="s">
        <v>47</v>
      </c>
      <c r="C38" s="9">
        <v>2</v>
      </c>
    </row>
    <row r="39" spans="1:3" ht="15.75" thickBot="1" x14ac:dyDescent="0.3">
      <c r="A39" s="2" t="s">
        <v>26</v>
      </c>
      <c r="B39" s="9" t="s">
        <v>44</v>
      </c>
      <c r="C39" s="9">
        <v>2</v>
      </c>
    </row>
    <row r="40" spans="1:3" ht="15.75" thickBot="1" x14ac:dyDescent="0.3">
      <c r="A40" s="2" t="s">
        <v>99</v>
      </c>
      <c r="B40" s="9" t="s">
        <v>100</v>
      </c>
      <c r="C40" s="9">
        <v>2</v>
      </c>
    </row>
    <row r="41" spans="1:3" ht="15.75" thickBot="1" x14ac:dyDescent="0.3">
      <c r="A41" s="2" t="s">
        <v>101</v>
      </c>
      <c r="B41" s="9" t="s">
        <v>102</v>
      </c>
      <c r="C41" s="9">
        <v>2</v>
      </c>
    </row>
    <row r="42" spans="1:3" ht="15.75" thickBot="1" x14ac:dyDescent="0.3">
      <c r="A42" s="2" t="s">
        <v>103</v>
      </c>
      <c r="B42" s="9" t="s">
        <v>104</v>
      </c>
      <c r="C42" s="9">
        <v>2</v>
      </c>
    </row>
    <row r="43" spans="1:3" ht="15.75" thickBot="1" x14ac:dyDescent="0.3">
      <c r="A43" s="2" t="s">
        <v>105</v>
      </c>
      <c r="B43" s="9" t="s">
        <v>106</v>
      </c>
      <c r="C43" s="9">
        <v>2</v>
      </c>
    </row>
    <row r="44" spans="1:3" ht="15.75" thickBot="1" x14ac:dyDescent="0.3">
      <c r="A44" s="2" t="s">
        <v>107</v>
      </c>
      <c r="B44" s="9" t="s">
        <v>108</v>
      </c>
      <c r="C44" s="9">
        <v>2</v>
      </c>
    </row>
    <row r="45" spans="1:3" ht="15.75" thickBot="1" x14ac:dyDescent="0.3">
      <c r="A45" s="2" t="s">
        <v>109</v>
      </c>
      <c r="B45" s="9" t="s">
        <v>110</v>
      </c>
      <c r="C45" s="9">
        <v>2</v>
      </c>
    </row>
    <row r="46" spans="1:3" ht="15.75" thickBot="1" x14ac:dyDescent="0.3">
      <c r="A46" s="2" t="s">
        <v>111</v>
      </c>
      <c r="B46" s="9" t="s">
        <v>112</v>
      </c>
      <c r="C46" s="9">
        <v>2</v>
      </c>
    </row>
    <row r="47" spans="1:3" ht="15.75" thickBot="1" x14ac:dyDescent="0.3">
      <c r="A47" s="2" t="s">
        <v>113</v>
      </c>
      <c r="B47" s="9" t="s">
        <v>114</v>
      </c>
      <c r="C47" s="9">
        <v>2</v>
      </c>
    </row>
    <row r="48" spans="1:3" ht="15.75" thickBot="1" x14ac:dyDescent="0.3">
      <c r="A48" s="2" t="s">
        <v>115</v>
      </c>
      <c r="B48" s="9" t="s">
        <v>116</v>
      </c>
      <c r="C48" s="9">
        <v>2</v>
      </c>
    </row>
    <row r="49" spans="1:3" ht="15.75" thickBot="1" x14ac:dyDescent="0.3">
      <c r="A49" s="2" t="s">
        <v>117</v>
      </c>
      <c r="B49" s="9" t="s">
        <v>119</v>
      </c>
      <c r="C49" s="9">
        <v>2</v>
      </c>
    </row>
    <row r="50" spans="1:3" ht="15.75" thickBot="1" x14ac:dyDescent="0.3">
      <c r="A50" s="2" t="s">
        <v>118</v>
      </c>
      <c r="B50" s="9" t="s">
        <v>120</v>
      </c>
      <c r="C50" s="9">
        <v>2</v>
      </c>
    </row>
    <row r="51" spans="1:3" ht="15.75" thickBot="1" x14ac:dyDescent="0.3">
      <c r="A51" s="2" t="s">
        <v>121</v>
      </c>
      <c r="B51" s="9" t="s">
        <v>122</v>
      </c>
      <c r="C51" s="9">
        <v>2</v>
      </c>
    </row>
    <row r="52" spans="1:3" ht="15.75" thickBot="1" x14ac:dyDescent="0.3">
      <c r="A52" s="2" t="s">
        <v>24</v>
      </c>
      <c r="B52" s="9" t="s">
        <v>42</v>
      </c>
      <c r="C52" s="9">
        <v>2</v>
      </c>
    </row>
    <row r="53" spans="1:3" ht="15.75" thickBot="1" x14ac:dyDescent="0.3">
      <c r="A53" s="2" t="s">
        <v>123</v>
      </c>
      <c r="B53" s="9" t="s">
        <v>124</v>
      </c>
      <c r="C53" s="9">
        <v>2</v>
      </c>
    </row>
    <row r="54" spans="1:3" ht="15.75" thickBot="1" x14ac:dyDescent="0.3">
      <c r="A54" s="2" t="s">
        <v>27</v>
      </c>
      <c r="B54" s="9" t="s">
        <v>45</v>
      </c>
      <c r="C54" s="9">
        <v>2</v>
      </c>
    </row>
    <row r="55" spans="1:3" ht="15.75" thickBot="1" x14ac:dyDescent="0.3">
      <c r="A55" s="1" t="s">
        <v>13</v>
      </c>
      <c r="B55" s="8" t="s">
        <v>30</v>
      </c>
      <c r="C55" s="9">
        <v>2</v>
      </c>
    </row>
    <row r="56" spans="1:3" ht="15.75" thickBot="1" x14ac:dyDescent="0.3">
      <c r="A56" s="2" t="s">
        <v>125</v>
      </c>
      <c r="B56" s="9" t="s">
        <v>126</v>
      </c>
      <c r="C56" s="9">
        <v>2</v>
      </c>
    </row>
    <row r="57" spans="1:3" ht="15.75" thickBot="1" x14ac:dyDescent="0.3">
      <c r="A57" s="6" t="s">
        <v>12</v>
      </c>
      <c r="B57" s="8" t="s">
        <v>29</v>
      </c>
      <c r="C57" s="9">
        <v>2</v>
      </c>
    </row>
    <row r="58" spans="1:3" ht="15.75" thickBot="1" x14ac:dyDescent="0.3">
      <c r="A58" s="2" t="s">
        <v>21</v>
      </c>
      <c r="B58" s="9" t="s">
        <v>38</v>
      </c>
      <c r="C58" s="9">
        <v>2</v>
      </c>
    </row>
    <row r="59" spans="1:3" ht="15.75" thickBot="1" x14ac:dyDescent="0.3">
      <c r="A59" s="2" t="s">
        <v>127</v>
      </c>
      <c r="B59" s="9" t="s">
        <v>128</v>
      </c>
      <c r="C59" s="9">
        <v>2</v>
      </c>
    </row>
    <row r="60" spans="1:3" ht="15.75" thickBot="1" x14ac:dyDescent="0.3">
      <c r="A60" s="2" t="s">
        <v>22</v>
      </c>
      <c r="B60" s="9" t="s">
        <v>39</v>
      </c>
      <c r="C60" s="9">
        <v>2</v>
      </c>
    </row>
    <row r="61" spans="1:3" ht="15.75" thickBot="1" x14ac:dyDescent="0.3">
      <c r="A61" s="2" t="s">
        <v>129</v>
      </c>
      <c r="B61" s="9" t="s">
        <v>130</v>
      </c>
      <c r="C61" s="9">
        <v>2</v>
      </c>
    </row>
    <row r="62" spans="1:3" ht="15.75" thickBot="1" x14ac:dyDescent="0.3">
      <c r="A62" s="2" t="s">
        <v>131</v>
      </c>
      <c r="B62" s="9" t="s">
        <v>132</v>
      </c>
      <c r="C62" s="9">
        <v>2</v>
      </c>
    </row>
    <row r="63" spans="1:3" ht="15.75" thickBot="1" x14ac:dyDescent="0.3">
      <c r="A63" s="2" t="s">
        <v>133</v>
      </c>
      <c r="B63" s="9" t="s">
        <v>134</v>
      </c>
      <c r="C63" s="9">
        <v>2</v>
      </c>
    </row>
    <row r="64" spans="1:3" ht="15.75" thickBot="1" x14ac:dyDescent="0.3">
      <c r="A64" s="2" t="s">
        <v>135</v>
      </c>
      <c r="B64" s="9" t="s">
        <v>136</v>
      </c>
      <c r="C64" s="9">
        <v>2</v>
      </c>
    </row>
    <row r="65" spans="1:3" ht="15.75" thickBot="1" x14ac:dyDescent="0.3">
      <c r="A65" s="1" t="s">
        <v>19</v>
      </c>
      <c r="B65" s="8" t="s">
        <v>36</v>
      </c>
      <c r="C65" s="9">
        <v>2</v>
      </c>
    </row>
  </sheetData>
  <sortState xmlns:xlrd2="http://schemas.microsoft.com/office/spreadsheetml/2017/richdata2" ref="A2:B65">
    <sortCondition ref="A2:A65"/>
  </sortState>
  <phoneticPr fontId="3" type="noConversion"/>
  <conditionalFormatting sqref="A2:C65">
    <cfRule type="expression" dxfId="3" priority="3">
      <formula>MOD(ROW(),2)=0</formula>
    </cfRule>
    <cfRule type="expression" dxfId="2" priority="4">
      <formula>MOD(ROW(),2)=1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8CB6-768A-4A6E-A91D-C23D55CE20B4}">
  <dimension ref="A1:C36"/>
  <sheetViews>
    <sheetView workbookViewId="0">
      <selection activeCell="D18" sqref="D18"/>
    </sheetView>
  </sheetViews>
  <sheetFormatPr defaultRowHeight="15" x14ac:dyDescent="0.25"/>
  <cols>
    <col min="1" max="1" width="27" customWidth="1"/>
    <col min="2" max="2" width="14.28515625" style="34" customWidth="1"/>
    <col min="3" max="3" width="16.5703125" customWidth="1"/>
  </cols>
  <sheetData>
    <row r="1" spans="1:3" ht="15.75" thickBot="1" x14ac:dyDescent="0.3">
      <c r="A1" s="35" t="s">
        <v>11</v>
      </c>
      <c r="B1" s="36" t="s">
        <v>0</v>
      </c>
      <c r="C1" s="41" t="s">
        <v>146</v>
      </c>
    </row>
    <row r="2" spans="1:3" ht="14.45" customHeight="1" x14ac:dyDescent="0.25">
      <c r="A2" s="57" t="s">
        <v>25</v>
      </c>
      <c r="B2" s="37" t="s">
        <v>43</v>
      </c>
      <c r="C2" s="119">
        <v>0.52083333333333337</v>
      </c>
    </row>
    <row r="3" spans="1:3" x14ac:dyDescent="0.25">
      <c r="A3" s="56" t="s">
        <v>28</v>
      </c>
      <c r="B3" s="38" t="s">
        <v>46</v>
      </c>
      <c r="C3" s="120"/>
    </row>
    <row r="4" spans="1:3" ht="14.45" customHeight="1" x14ac:dyDescent="0.25">
      <c r="A4" s="56" t="s">
        <v>59</v>
      </c>
      <c r="B4" s="38" t="s">
        <v>58</v>
      </c>
      <c r="C4" s="120"/>
    </row>
    <row r="5" spans="1:3" x14ac:dyDescent="0.25">
      <c r="A5" s="56" t="s">
        <v>62</v>
      </c>
      <c r="B5" s="38" t="s">
        <v>63</v>
      </c>
      <c r="C5" s="120"/>
    </row>
    <row r="6" spans="1:3" x14ac:dyDescent="0.25">
      <c r="A6" s="56" t="s">
        <v>78</v>
      </c>
      <c r="B6" s="38" t="s">
        <v>79</v>
      </c>
      <c r="C6" s="120"/>
    </row>
    <row r="7" spans="1:3" x14ac:dyDescent="0.25">
      <c r="A7" s="56" t="s">
        <v>81</v>
      </c>
      <c r="B7" s="38" t="s">
        <v>82</v>
      </c>
      <c r="C7" s="120"/>
    </row>
    <row r="8" spans="1:3" x14ac:dyDescent="0.25">
      <c r="A8" s="56" t="s">
        <v>51</v>
      </c>
      <c r="B8" s="38" t="s">
        <v>84</v>
      </c>
      <c r="C8" s="120"/>
    </row>
    <row r="9" spans="1:3" x14ac:dyDescent="0.25">
      <c r="A9" s="56" t="s">
        <v>85</v>
      </c>
      <c r="B9" s="38" t="s">
        <v>86</v>
      </c>
      <c r="C9" s="120"/>
    </row>
    <row r="10" spans="1:3" ht="15.75" thickBot="1" x14ac:dyDescent="0.3">
      <c r="A10" s="58" t="s">
        <v>20</v>
      </c>
      <c r="B10" s="39" t="s">
        <v>37</v>
      </c>
      <c r="C10" s="121"/>
    </row>
    <row r="11" spans="1:3" x14ac:dyDescent="0.25">
      <c r="A11" s="56" t="s">
        <v>89</v>
      </c>
      <c r="B11" s="38" t="s">
        <v>90</v>
      </c>
      <c r="C11" s="122">
        <v>0.53125</v>
      </c>
    </row>
    <row r="12" spans="1:3" x14ac:dyDescent="0.25">
      <c r="A12" s="56" t="s">
        <v>91</v>
      </c>
      <c r="B12" s="38" t="s">
        <v>92</v>
      </c>
      <c r="C12" s="123"/>
    </row>
    <row r="13" spans="1:3" x14ac:dyDescent="0.25">
      <c r="A13" s="59" t="s">
        <v>16</v>
      </c>
      <c r="B13" s="39" t="s">
        <v>33</v>
      </c>
      <c r="C13" s="123"/>
    </row>
    <row r="14" spans="1:3" x14ac:dyDescent="0.25">
      <c r="A14" s="59" t="s">
        <v>14</v>
      </c>
      <c r="B14" s="39" t="s">
        <v>31</v>
      </c>
      <c r="C14" s="123"/>
    </row>
    <row r="15" spans="1:3" x14ac:dyDescent="0.25">
      <c r="A15" s="59" t="s">
        <v>15</v>
      </c>
      <c r="B15" s="39" t="s">
        <v>32</v>
      </c>
      <c r="C15" s="123"/>
    </row>
    <row r="16" spans="1:3" x14ac:dyDescent="0.25">
      <c r="A16" s="56" t="s">
        <v>97</v>
      </c>
      <c r="B16" s="38" t="s">
        <v>98</v>
      </c>
      <c r="C16" s="123"/>
    </row>
    <row r="17" spans="1:3" x14ac:dyDescent="0.25">
      <c r="A17" s="59" t="s">
        <v>18</v>
      </c>
      <c r="B17" s="39" t="s">
        <v>35</v>
      </c>
      <c r="C17" s="123"/>
    </row>
    <row r="18" spans="1:3" x14ac:dyDescent="0.25">
      <c r="A18" s="59" t="s">
        <v>17</v>
      </c>
      <c r="B18" s="39" t="s">
        <v>34</v>
      </c>
      <c r="C18" s="123"/>
    </row>
    <row r="19" spans="1:3" x14ac:dyDescent="0.25">
      <c r="A19" s="56" t="s">
        <v>26</v>
      </c>
      <c r="B19" s="38" t="s">
        <v>44</v>
      </c>
      <c r="C19" s="123"/>
    </row>
    <row r="20" spans="1:3" ht="15.75" thickBot="1" x14ac:dyDescent="0.3">
      <c r="A20" s="56" t="s">
        <v>99</v>
      </c>
      <c r="B20" s="38" t="s">
        <v>100</v>
      </c>
      <c r="C20" s="124"/>
    </row>
    <row r="21" spans="1:3" x14ac:dyDescent="0.25">
      <c r="A21" s="56" t="s">
        <v>101</v>
      </c>
      <c r="B21" s="38" t="s">
        <v>102</v>
      </c>
      <c r="C21" s="125">
        <v>0.54166666666666663</v>
      </c>
    </row>
    <row r="22" spans="1:3" x14ac:dyDescent="0.25">
      <c r="A22" s="56" t="s">
        <v>103</v>
      </c>
      <c r="B22" s="38" t="s">
        <v>104</v>
      </c>
      <c r="C22" s="126"/>
    </row>
    <row r="23" spans="1:3" x14ac:dyDescent="0.25">
      <c r="A23" s="56" t="s">
        <v>105</v>
      </c>
      <c r="B23" s="38" t="s">
        <v>106</v>
      </c>
      <c r="C23" s="126"/>
    </row>
    <row r="24" spans="1:3" x14ac:dyDescent="0.25">
      <c r="A24" s="56" t="s">
        <v>109</v>
      </c>
      <c r="B24" s="38" t="s">
        <v>110</v>
      </c>
      <c r="C24" s="126"/>
    </row>
    <row r="25" spans="1:3" x14ac:dyDescent="0.25">
      <c r="A25" s="56" t="s">
        <v>111</v>
      </c>
      <c r="B25" s="38" t="s">
        <v>112</v>
      </c>
      <c r="C25" s="126"/>
    </row>
    <row r="26" spans="1:3" x14ac:dyDescent="0.25">
      <c r="A26" s="56" t="s">
        <v>113</v>
      </c>
      <c r="B26" s="38" t="s">
        <v>114</v>
      </c>
      <c r="C26" s="126"/>
    </row>
    <row r="27" spans="1:3" x14ac:dyDescent="0.25">
      <c r="A27" s="56" t="s">
        <v>121</v>
      </c>
      <c r="B27" s="38" t="s">
        <v>122</v>
      </c>
      <c r="C27" s="126"/>
    </row>
    <row r="28" spans="1:3" ht="15.75" thickBot="1" x14ac:dyDescent="0.3">
      <c r="A28" s="56" t="s">
        <v>27</v>
      </c>
      <c r="B28" s="38" t="s">
        <v>45</v>
      </c>
      <c r="C28" s="127"/>
    </row>
    <row r="29" spans="1:3" x14ac:dyDescent="0.25">
      <c r="A29" s="59" t="s">
        <v>13</v>
      </c>
      <c r="B29" s="39" t="s">
        <v>30</v>
      </c>
      <c r="C29" s="128">
        <v>0.5625</v>
      </c>
    </row>
    <row r="30" spans="1:3" x14ac:dyDescent="0.25">
      <c r="A30" s="56" t="s">
        <v>125</v>
      </c>
      <c r="B30" s="38" t="s">
        <v>126</v>
      </c>
      <c r="C30" s="129"/>
    </row>
    <row r="31" spans="1:3" x14ac:dyDescent="0.25">
      <c r="A31" s="58" t="s">
        <v>12</v>
      </c>
      <c r="B31" s="39" t="s">
        <v>29</v>
      </c>
      <c r="C31" s="129"/>
    </row>
    <row r="32" spans="1:3" x14ac:dyDescent="0.25">
      <c r="A32" s="56" t="s">
        <v>21</v>
      </c>
      <c r="B32" s="38" t="s">
        <v>38</v>
      </c>
      <c r="C32" s="129"/>
    </row>
    <row r="33" spans="1:3" x14ac:dyDescent="0.25">
      <c r="A33" s="56" t="s">
        <v>22</v>
      </c>
      <c r="B33" s="38" t="s">
        <v>39</v>
      </c>
      <c r="C33" s="129"/>
    </row>
    <row r="34" spans="1:3" x14ac:dyDescent="0.25">
      <c r="A34" s="56" t="s">
        <v>129</v>
      </c>
      <c r="B34" s="38" t="s">
        <v>130</v>
      </c>
      <c r="C34" s="129"/>
    </row>
    <row r="35" spans="1:3" x14ac:dyDescent="0.25">
      <c r="A35" s="56" t="s">
        <v>135</v>
      </c>
      <c r="B35" s="38" t="s">
        <v>136</v>
      </c>
      <c r="C35" s="129"/>
    </row>
    <row r="36" spans="1:3" ht="15.75" thickBot="1" x14ac:dyDescent="0.3">
      <c r="A36" s="60" t="s">
        <v>137</v>
      </c>
      <c r="B36" s="40" t="s">
        <v>138</v>
      </c>
      <c r="C36" s="130"/>
    </row>
  </sheetData>
  <mergeCells count="4">
    <mergeCell ref="C2:C10"/>
    <mergeCell ref="C11:C20"/>
    <mergeCell ref="C21:C28"/>
    <mergeCell ref="C29:C36"/>
  </mergeCells>
  <conditionalFormatting sqref="A2:B36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Martina</cp:lastModifiedBy>
  <cp:lastPrinted>2021-03-16T12:56:11Z</cp:lastPrinted>
  <dcterms:created xsi:type="dcterms:W3CDTF">2020-02-12T11:16:30Z</dcterms:created>
  <dcterms:modified xsi:type="dcterms:W3CDTF">2021-04-12T14:43:53Z</dcterms:modified>
</cp:coreProperties>
</file>