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sinski Beograd - Nastava\3 Vrednovanje projekata u oblasti IT\Prezentacije IMihajlovic\"/>
    </mc:Choice>
  </mc:AlternateContent>
  <bookViews>
    <workbookView xWindow="0" yWindow="0" windowWidth="19200" windowHeight="7236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 s="1"/>
  <c r="J22" i="1" s="1"/>
  <c r="K22" i="1" s="1"/>
  <c r="L22" i="1" s="1"/>
  <c r="D22" i="1"/>
  <c r="C22" i="1"/>
  <c r="L21" i="1"/>
  <c r="K21" i="1"/>
  <c r="J21" i="1"/>
  <c r="I21" i="1"/>
  <c r="H21" i="1"/>
  <c r="G21" i="1"/>
  <c r="F21" i="1"/>
  <c r="E21" i="1"/>
  <c r="D21" i="1"/>
  <c r="C21" i="1"/>
  <c r="D7" i="1" l="1"/>
  <c r="E7" i="1"/>
  <c r="F7" i="1"/>
  <c r="G7" i="1"/>
  <c r="H7" i="1"/>
  <c r="I7" i="1"/>
  <c r="J7" i="1"/>
  <c r="K7" i="1"/>
  <c r="L7" i="1"/>
  <c r="C7" i="1"/>
  <c r="C6" i="1"/>
  <c r="D6" i="1"/>
  <c r="E6" i="1"/>
  <c r="F6" i="1"/>
  <c r="G6" i="1"/>
  <c r="H6" i="1"/>
  <c r="I6" i="1"/>
  <c r="J6" i="1"/>
  <c r="K6" i="1"/>
  <c r="L6" i="1"/>
  <c r="M5" i="1"/>
  <c r="M6" i="1" s="1"/>
  <c r="M7" i="1"/>
  <c r="C11" i="1" l="1"/>
  <c r="C15" i="1" s="1"/>
  <c r="K11" i="1" l="1"/>
  <c r="K15" i="1" s="1"/>
  <c r="M11" i="1"/>
  <c r="M15" i="1" s="1"/>
  <c r="E11" i="1"/>
  <c r="E15" i="1" s="1"/>
  <c r="F11" i="1"/>
  <c r="F15" i="1" s="1"/>
  <c r="L11" i="1"/>
  <c r="L15" i="1" s="1"/>
  <c r="G11" i="1"/>
  <c r="G15" i="1" s="1"/>
  <c r="J11" i="1"/>
  <c r="J15" i="1" s="1"/>
  <c r="I11" i="1"/>
  <c r="I15" i="1" s="1"/>
  <c r="H11" i="1"/>
  <c r="H15" i="1" s="1"/>
  <c r="D11" i="1"/>
  <c r="D15" i="1" s="1"/>
  <c r="C17" i="1"/>
  <c r="D17" i="1" l="1"/>
  <c r="D19" i="1" s="1"/>
  <c r="C19" i="1"/>
  <c r="E17" i="1" l="1"/>
  <c r="E19" i="1" s="1"/>
  <c r="F17" i="1" l="1"/>
  <c r="G17" i="1" s="1"/>
  <c r="F19" i="1" l="1"/>
  <c r="H17" i="1"/>
  <c r="G19" i="1"/>
  <c r="H19" i="1" l="1"/>
  <c r="I17" i="1"/>
  <c r="I19" i="1" l="1"/>
  <c r="J17" i="1"/>
  <c r="K17" i="1" l="1"/>
  <c r="J19" i="1"/>
  <c r="K19" i="1" l="1"/>
  <c r="L17" i="1"/>
  <c r="M17" i="1" l="1"/>
  <c r="M19" i="1" s="1"/>
  <c r="L19" i="1"/>
</calcChain>
</file>

<file path=xl/sharedStrings.xml><?xml version="1.0" encoding="utf-8"?>
<sst xmlns="http://schemas.openxmlformats.org/spreadsheetml/2006/main" count="13" uniqueCount="13">
  <si>
    <t>Godina</t>
  </si>
  <si>
    <t>Prihod od prodaje</t>
  </si>
  <si>
    <t>Poslovni dobitak</t>
  </si>
  <si>
    <t>Dobitak iz redovnog poslovanja pre plaćanja poreza</t>
  </si>
  <si>
    <t xml:space="preserve">Kumulativna dobit </t>
  </si>
  <si>
    <t>Odliv</t>
  </si>
  <si>
    <t>Operativni troškovi</t>
  </si>
  <si>
    <t>Priliv</t>
  </si>
  <si>
    <t>Finansijski rashodi/Kamate na kredit</t>
  </si>
  <si>
    <t>Porez na dobit za rezidente</t>
  </si>
  <si>
    <t>Neto dobit posle plaćenog poreza</t>
  </si>
  <si>
    <t>Kumulativna neto dobit</t>
  </si>
  <si>
    <t>Proračun poreza na dobit: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</si>
</sst>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i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0" xfId="0" applyBorder="1"/>
    <xf numFmtId="0" fontId="2" fillId="0" borderId="3" xfId="0" applyFont="1" applyBorder="1"/>
    <xf numFmtId="0" fontId="2" fillId="0" borderId="0" xfId="0" applyFont="1" applyBorder="1"/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 applyAlignment="1">
      <alignment wrapText="1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/>
    <xf numFmtId="0" fontId="5" fillId="0" borderId="3" xfId="0" applyFont="1" applyBorder="1"/>
    <xf numFmtId="0" fontId="3" fillId="0" borderId="0" xfId="0" applyFont="1" applyBorder="1"/>
    <xf numFmtId="9" fontId="3" fillId="0" borderId="0" xfId="0" applyNumberFormat="1" applyFont="1" applyBorder="1"/>
    <xf numFmtId="0" fontId="3" fillId="0" borderId="3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64" fontId="6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2" xfId="0" applyFont="1" applyBorder="1"/>
    <xf numFmtId="1" fontId="3" fillId="0" borderId="2" xfId="0" applyNumberFormat="1" applyFont="1" applyBorder="1"/>
    <xf numFmtId="0" fontId="2" fillId="0" borderId="4" xfId="0" applyFont="1" applyBorder="1"/>
    <xf numFmtId="0" fontId="8" fillId="0" borderId="5" xfId="0" applyFont="1" applyBorder="1"/>
    <xf numFmtId="1" fontId="2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inski%20Beograd%20-%20Nastava/3%20Vrednovanje%20projekata%20u%20oblasti%20IT/Vrednovanje%20projekata%20u%20oblasti%20informacionih%20tehnologija/LIFTOVI%20VAZ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azni podaci"/>
      <sheetName val="investicioni  troškovi"/>
      <sheetName val="operativni troškovi"/>
      <sheetName val="jedinicna  cena i iinflacija"/>
      <sheetName val="proizvodnja i prihod od prodaje"/>
      <sheetName val="obrtni kapital"/>
      <sheetName val="TROŠKOVI PROIZVODNJE"/>
      <sheetName val="investicioni trokovi"/>
      <sheetName val="AMORTIZACIJA"/>
      <sheetName val="otplata kredita"/>
      <sheetName val="bilans uspeha"/>
      <sheetName val="finansijski tok gotovine"/>
      <sheetName val="ekonomski tok projekta"/>
      <sheetName val="društveni tok projek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L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A2" sqref="A2"/>
    </sheetView>
  </sheetViews>
  <sheetFormatPr defaultRowHeight="14.4" x14ac:dyDescent="0.3"/>
  <cols>
    <col min="1" max="1" width="24.6640625" customWidth="1"/>
    <col min="3" max="4" width="10.88671875" bestFit="1" customWidth="1"/>
    <col min="5" max="13" width="11.88671875" bestFit="1" customWidth="1"/>
  </cols>
  <sheetData>
    <row r="1" spans="1:13" x14ac:dyDescent="0.3">
      <c r="A1" s="18" t="s">
        <v>12</v>
      </c>
    </row>
    <row r="2" spans="1:13" ht="15" thickBot="1" x14ac:dyDescent="0.35">
      <c r="A2" s="1" t="s">
        <v>0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</row>
    <row r="3" spans="1:13" ht="15" thickTop="1" x14ac:dyDescent="0.3">
      <c r="A3" s="14"/>
      <c r="B3" s="4"/>
      <c r="C3" s="4"/>
      <c r="D3" s="4"/>
      <c r="E3" s="4"/>
      <c r="F3" s="4"/>
      <c r="G3" s="4"/>
      <c r="H3" s="4"/>
    </row>
    <row r="4" spans="1:13" x14ac:dyDescent="0.3">
      <c r="A4" s="14"/>
      <c r="B4" s="4"/>
      <c r="C4" s="4"/>
      <c r="D4" s="4"/>
      <c r="E4" s="4"/>
      <c r="F4" s="4"/>
      <c r="G4" s="4"/>
      <c r="H4" s="4"/>
    </row>
    <row r="5" spans="1:13" x14ac:dyDescent="0.3">
      <c r="A5" s="5" t="s">
        <v>1</v>
      </c>
      <c r="B5" s="6"/>
      <c r="C5" s="11">
        <v>128.1</v>
      </c>
      <c r="D5" s="11">
        <v>234.9</v>
      </c>
      <c r="E5" s="11">
        <v>320.3</v>
      </c>
      <c r="F5" s="11">
        <v>341.6</v>
      </c>
      <c r="G5" s="11">
        <v>341.6</v>
      </c>
      <c r="H5" s="11">
        <v>341.6</v>
      </c>
      <c r="I5" s="11">
        <v>341.6</v>
      </c>
      <c r="J5" s="11">
        <v>341.6</v>
      </c>
      <c r="K5" s="11">
        <v>341.6</v>
      </c>
      <c r="L5" s="11">
        <v>341.6</v>
      </c>
      <c r="M5" s="11">
        <f>'[1]proizvodnja i prihod od prodaje'!L9</f>
        <v>0</v>
      </c>
    </row>
    <row r="6" spans="1:13" x14ac:dyDescent="0.3">
      <c r="A6" s="7" t="s">
        <v>7</v>
      </c>
      <c r="B6" s="15"/>
      <c r="C6" s="15">
        <f t="shared" ref="C6:M6" si="0">SUM(C3:C5)</f>
        <v>128.1</v>
      </c>
      <c r="D6" s="15">
        <f t="shared" si="0"/>
        <v>234.9</v>
      </c>
      <c r="E6" s="15">
        <f t="shared" si="0"/>
        <v>320.3</v>
      </c>
      <c r="F6" s="15">
        <f t="shared" si="0"/>
        <v>341.6</v>
      </c>
      <c r="G6" s="15">
        <f t="shared" si="0"/>
        <v>341.6</v>
      </c>
      <c r="H6" s="15">
        <f t="shared" si="0"/>
        <v>341.6</v>
      </c>
      <c r="I6" s="15">
        <f t="shared" si="0"/>
        <v>341.6</v>
      </c>
      <c r="J6" s="15">
        <f t="shared" si="0"/>
        <v>341.6</v>
      </c>
      <c r="K6" s="15">
        <f t="shared" si="0"/>
        <v>341.6</v>
      </c>
      <c r="L6" s="15">
        <f t="shared" si="0"/>
        <v>341.6</v>
      </c>
      <c r="M6" s="15">
        <f t="shared" si="0"/>
        <v>0</v>
      </c>
    </row>
    <row r="7" spans="1:13" x14ac:dyDescent="0.3">
      <c r="A7" s="7" t="s">
        <v>5</v>
      </c>
      <c r="B7" s="10"/>
      <c r="C7" s="10">
        <f t="shared" ref="C7:M7" si="1">SUM(C8:C10)</f>
        <v>93.7</v>
      </c>
      <c r="D7" s="10">
        <f t="shared" si="1"/>
        <v>191.7</v>
      </c>
      <c r="E7" s="10">
        <f t="shared" si="1"/>
        <v>253.9</v>
      </c>
      <c r="F7" s="10">
        <f t="shared" si="1"/>
        <v>271.2</v>
      </c>
      <c r="G7" s="10">
        <f t="shared" si="1"/>
        <v>275</v>
      </c>
      <c r="H7" s="10">
        <f t="shared" si="1"/>
        <v>279</v>
      </c>
      <c r="I7" s="10">
        <f t="shared" si="1"/>
        <v>283.10000000000002</v>
      </c>
      <c r="J7" s="10">
        <f t="shared" si="1"/>
        <v>287.39999999999998</v>
      </c>
      <c r="K7" s="10">
        <f t="shared" si="1"/>
        <v>291.7</v>
      </c>
      <c r="L7" s="10">
        <f t="shared" si="1"/>
        <v>296.2</v>
      </c>
      <c r="M7" s="10">
        <f t="shared" si="1"/>
        <v>0</v>
      </c>
    </row>
    <row r="8" spans="1:13" x14ac:dyDescent="0.3">
      <c r="A8" s="8" t="s">
        <v>6</v>
      </c>
      <c r="B8" s="6"/>
      <c r="C8" s="11">
        <v>93.7</v>
      </c>
      <c r="D8" s="11">
        <v>191.7</v>
      </c>
      <c r="E8" s="11">
        <v>253.9</v>
      </c>
      <c r="F8" s="11">
        <v>271.2</v>
      </c>
      <c r="G8" s="11">
        <v>275</v>
      </c>
      <c r="H8" s="11">
        <v>279</v>
      </c>
      <c r="I8" s="11">
        <v>283.10000000000002</v>
      </c>
      <c r="J8" s="11">
        <v>287.39999999999998</v>
      </c>
      <c r="K8" s="11">
        <v>291.7</v>
      </c>
      <c r="L8" s="11">
        <v>296.2</v>
      </c>
      <c r="M8" s="11">
        <v>0</v>
      </c>
    </row>
    <row r="9" spans="1:13" x14ac:dyDescent="0.3">
      <c r="A9" s="8"/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spans="1:13" x14ac:dyDescent="0.3">
      <c r="A11" s="7" t="s">
        <v>2</v>
      </c>
      <c r="B11" s="11"/>
      <c r="C11" s="10">
        <f t="shared" ref="C11:M11" si="2">C6-C7</f>
        <v>34.399999999999991</v>
      </c>
      <c r="D11" s="10">
        <f t="shared" si="2"/>
        <v>43.200000000000017</v>
      </c>
      <c r="E11" s="10">
        <f t="shared" si="2"/>
        <v>66.400000000000006</v>
      </c>
      <c r="F11" s="10">
        <f t="shared" si="2"/>
        <v>70.400000000000034</v>
      </c>
      <c r="G11" s="10">
        <f t="shared" si="2"/>
        <v>66.600000000000023</v>
      </c>
      <c r="H11" s="10">
        <f t="shared" si="2"/>
        <v>62.600000000000023</v>
      </c>
      <c r="I11" s="10">
        <f t="shared" si="2"/>
        <v>58.5</v>
      </c>
      <c r="J11" s="10">
        <f t="shared" si="2"/>
        <v>54.200000000000045</v>
      </c>
      <c r="K11" s="10">
        <f t="shared" si="2"/>
        <v>49.900000000000034</v>
      </c>
      <c r="L11" s="10">
        <f t="shared" si="2"/>
        <v>45.400000000000034</v>
      </c>
      <c r="M11" s="10">
        <f t="shared" si="2"/>
        <v>0</v>
      </c>
    </row>
    <row r="12" spans="1:13" x14ac:dyDescent="0.3">
      <c r="A12" s="8" t="s">
        <v>8</v>
      </c>
      <c r="B12" s="6"/>
      <c r="C12" s="11"/>
      <c r="D12" s="11"/>
      <c r="E12" s="11">
        <v>21.3</v>
      </c>
      <c r="F12" s="11">
        <v>19.399999999999999</v>
      </c>
      <c r="G12" s="11">
        <v>17.3</v>
      </c>
      <c r="H12" s="11">
        <v>15</v>
      </c>
      <c r="I12" s="11">
        <v>12.5</v>
      </c>
      <c r="J12" s="11">
        <v>9.6999999999999993</v>
      </c>
      <c r="K12" s="11">
        <v>6.8</v>
      </c>
      <c r="L12" s="11">
        <v>3.5</v>
      </c>
      <c r="M12" s="11">
        <v>0</v>
      </c>
    </row>
    <row r="15" spans="1:13" ht="40.200000000000003" x14ac:dyDescent="0.3">
      <c r="A15" s="17" t="s">
        <v>3</v>
      </c>
      <c r="B15" s="10"/>
      <c r="C15" s="10">
        <f t="shared" ref="C15:M15" si="3">C11-C12</f>
        <v>34.399999999999991</v>
      </c>
      <c r="D15" s="10">
        <f t="shared" si="3"/>
        <v>43.200000000000017</v>
      </c>
      <c r="E15" s="10">
        <f t="shared" si="3"/>
        <v>45.100000000000009</v>
      </c>
      <c r="F15" s="10">
        <f t="shared" si="3"/>
        <v>51.000000000000036</v>
      </c>
      <c r="G15" s="10">
        <f t="shared" si="3"/>
        <v>49.300000000000026</v>
      </c>
      <c r="H15" s="10">
        <f t="shared" si="3"/>
        <v>47.600000000000023</v>
      </c>
      <c r="I15" s="10">
        <f t="shared" si="3"/>
        <v>46</v>
      </c>
      <c r="J15" s="10">
        <f t="shared" si="3"/>
        <v>44.500000000000043</v>
      </c>
      <c r="K15" s="10">
        <f t="shared" si="3"/>
        <v>43.100000000000037</v>
      </c>
      <c r="L15" s="10">
        <f t="shared" si="3"/>
        <v>41.900000000000034</v>
      </c>
      <c r="M15" s="10">
        <f t="shared" si="3"/>
        <v>0</v>
      </c>
    </row>
    <row r="16" spans="1:13" x14ac:dyDescent="0.3">
      <c r="A16" s="5"/>
      <c r="B16" s="6"/>
      <c r="C16" s="11"/>
      <c r="D16" s="11"/>
      <c r="E16" s="11"/>
      <c r="F16" s="11"/>
      <c r="G16" s="11"/>
      <c r="H16" s="12"/>
      <c r="I16" s="13"/>
      <c r="J16" s="13"/>
      <c r="K16" s="13"/>
      <c r="L16" s="13"/>
      <c r="M16" s="13"/>
    </row>
    <row r="17" spans="1:13" ht="27" x14ac:dyDescent="0.3">
      <c r="A17" s="9" t="s">
        <v>4</v>
      </c>
      <c r="B17" s="11"/>
      <c r="C17" s="11">
        <f>B17+C15</f>
        <v>34.399999999999991</v>
      </c>
      <c r="D17" s="11">
        <f>C17+D15</f>
        <v>77.600000000000009</v>
      </c>
      <c r="E17" s="11">
        <f t="shared" ref="E17:M17" si="4">D17+E15</f>
        <v>122.70000000000002</v>
      </c>
      <c r="F17" s="11">
        <f t="shared" si="4"/>
        <v>173.70000000000005</v>
      </c>
      <c r="G17" s="11">
        <f t="shared" si="4"/>
        <v>223.00000000000006</v>
      </c>
      <c r="H17" s="11">
        <f t="shared" si="4"/>
        <v>270.60000000000008</v>
      </c>
      <c r="I17" s="11">
        <f t="shared" si="4"/>
        <v>316.60000000000008</v>
      </c>
      <c r="J17" s="11">
        <f t="shared" si="4"/>
        <v>361.10000000000014</v>
      </c>
      <c r="K17" s="11">
        <f t="shared" si="4"/>
        <v>404.20000000000016</v>
      </c>
      <c r="L17" s="11">
        <f t="shared" si="4"/>
        <v>446.10000000000019</v>
      </c>
      <c r="M17" s="11">
        <f t="shared" si="4"/>
        <v>446.10000000000019</v>
      </c>
    </row>
    <row r="18" spans="1:13" x14ac:dyDescent="0.3">
      <c r="A18" s="5"/>
      <c r="B18" s="6"/>
      <c r="C18" s="11"/>
      <c r="D18" s="11"/>
      <c r="E18" s="11"/>
      <c r="F18" s="11"/>
      <c r="G18" s="11"/>
      <c r="H18" s="12"/>
      <c r="I18" s="13"/>
      <c r="J18" s="13"/>
      <c r="K18" s="13"/>
      <c r="L18" s="13"/>
      <c r="M18" s="13"/>
    </row>
    <row r="19" spans="1:13" x14ac:dyDescent="0.3">
      <c r="A19" s="7" t="s">
        <v>9</v>
      </c>
      <c r="B19" s="16">
        <v>0.15</v>
      </c>
      <c r="C19" s="10">
        <f>IF(C17&lt;0,0,C15*$B$19)</f>
        <v>5.1599999999999984</v>
      </c>
      <c r="D19" s="10">
        <f t="shared" ref="D19:M19" si="5">IF(D17&lt;0,0,D15*$B$19)</f>
        <v>6.4800000000000022</v>
      </c>
      <c r="E19" s="10">
        <f t="shared" si="5"/>
        <v>6.7650000000000015</v>
      </c>
      <c r="F19" s="10">
        <f t="shared" si="5"/>
        <v>7.6500000000000048</v>
      </c>
      <c r="G19" s="10">
        <f t="shared" si="5"/>
        <v>7.3950000000000031</v>
      </c>
      <c r="H19" s="10">
        <f t="shared" si="5"/>
        <v>7.1400000000000032</v>
      </c>
      <c r="I19" s="10">
        <f t="shared" si="5"/>
        <v>6.8999999999999995</v>
      </c>
      <c r="J19" s="10">
        <f t="shared" si="5"/>
        <v>6.675000000000006</v>
      </c>
      <c r="K19" s="10">
        <f t="shared" si="5"/>
        <v>6.4650000000000052</v>
      </c>
      <c r="L19" s="10">
        <f t="shared" si="5"/>
        <v>6.2850000000000046</v>
      </c>
      <c r="M19" s="10">
        <f t="shared" si="5"/>
        <v>0</v>
      </c>
    </row>
    <row r="20" spans="1:13" x14ac:dyDescent="0.3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27.6" thickBot="1" x14ac:dyDescent="0.35">
      <c r="A21" s="22" t="s">
        <v>10</v>
      </c>
      <c r="B21" s="23"/>
      <c r="C21" s="24">
        <f>C15-C19</f>
        <v>29.239999999999995</v>
      </c>
      <c r="D21" s="24">
        <f t="shared" ref="D21:L21" si="6">D15-D19</f>
        <v>36.720000000000013</v>
      </c>
      <c r="E21" s="24">
        <f t="shared" si="6"/>
        <v>38.335000000000008</v>
      </c>
      <c r="F21" s="24">
        <f t="shared" si="6"/>
        <v>43.35000000000003</v>
      </c>
      <c r="G21" s="24">
        <f t="shared" si="6"/>
        <v>41.905000000000022</v>
      </c>
      <c r="H21" s="24">
        <f t="shared" si="6"/>
        <v>40.460000000000022</v>
      </c>
      <c r="I21" s="24">
        <f t="shared" si="6"/>
        <v>39.1</v>
      </c>
      <c r="J21" s="24">
        <f t="shared" si="6"/>
        <v>37.825000000000038</v>
      </c>
      <c r="K21" s="24">
        <f t="shared" si="6"/>
        <v>36.635000000000034</v>
      </c>
      <c r="L21" s="24">
        <f t="shared" si="6"/>
        <v>35.61500000000003</v>
      </c>
      <c r="M21" s="13"/>
    </row>
    <row r="22" spans="1:13" ht="15" thickTop="1" x14ac:dyDescent="0.3">
      <c r="A22" s="25" t="s">
        <v>11</v>
      </c>
      <c r="B22" s="26"/>
      <c r="C22" s="27">
        <f>B21+C21</f>
        <v>29.239999999999995</v>
      </c>
      <c r="D22" s="27">
        <f>C22+D21</f>
        <v>65.960000000000008</v>
      </c>
      <c r="E22" s="27">
        <f t="shared" ref="E22:L22" si="7">D22+E21</f>
        <v>104.29500000000002</v>
      </c>
      <c r="F22" s="27">
        <f t="shared" si="7"/>
        <v>147.64500000000004</v>
      </c>
      <c r="G22" s="27">
        <f t="shared" si="7"/>
        <v>189.55000000000007</v>
      </c>
      <c r="H22" s="27">
        <f t="shared" si="7"/>
        <v>230.0100000000001</v>
      </c>
      <c r="I22" s="27">
        <f t="shared" si="7"/>
        <v>269.11000000000013</v>
      </c>
      <c r="J22" s="27">
        <f t="shared" si="7"/>
        <v>306.93500000000017</v>
      </c>
      <c r="K22" s="27">
        <f t="shared" si="7"/>
        <v>343.57000000000022</v>
      </c>
      <c r="L22" s="27">
        <f t="shared" si="7"/>
        <v>379.18500000000023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</dc:creator>
  <cp:lastModifiedBy>SJM</cp:lastModifiedBy>
  <dcterms:created xsi:type="dcterms:W3CDTF">2022-07-28T07:44:58Z</dcterms:created>
  <dcterms:modified xsi:type="dcterms:W3CDTF">2022-07-30T15:49:02Z</dcterms:modified>
</cp:coreProperties>
</file>